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claudia Heine\Desktop\"/>
    </mc:Choice>
  </mc:AlternateContent>
  <xr:revisionPtr revIDLastSave="0" documentId="8_{CD77FA3A-573C-4DD1-A26B-D831B554C0E5}" xr6:coauthVersionLast="47" xr6:coauthVersionMax="47" xr10:uidLastSave="{00000000-0000-0000-0000-000000000000}"/>
  <bookViews>
    <workbookView xWindow="3675" yWindow="1020" windowWidth="24330" windowHeight="14085" xr2:uid="{00000000-000D-0000-FFFF-FFFF00000000}"/>
  </bookViews>
  <sheets>
    <sheet name="Wissenschaftspakete 2023" sheetId="5" r:id="rId1"/>
    <sheet name="Partnerverlage" sheetId="3" r:id="rId2"/>
    <sheet name="Konditionen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3" i="5" l="1"/>
  <c r="N31" i="5"/>
  <c r="N29" i="5"/>
  <c r="N30" i="5"/>
  <c r="J33" i="5"/>
  <c r="J31" i="5"/>
  <c r="M33" i="5"/>
  <c r="M31" i="5"/>
  <c r="M30" i="5"/>
  <c r="M29" i="5"/>
  <c r="J30" i="5"/>
  <c r="J29" i="5"/>
  <c r="M28" i="5"/>
  <c r="M26" i="5"/>
  <c r="M25" i="5"/>
  <c r="M24" i="5"/>
  <c r="M23" i="5"/>
  <c r="M20" i="5"/>
  <c r="M21" i="5"/>
  <c r="M22" i="5"/>
  <c r="M19" i="5"/>
  <c r="M17" i="5"/>
  <c r="M16" i="5"/>
  <c r="M13" i="5"/>
  <c r="M14" i="5"/>
  <c r="M12" i="5"/>
  <c r="Q21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5" i="5"/>
  <c r="L26" i="5"/>
  <c r="L27" i="5"/>
  <c r="L28" i="5"/>
  <c r="L29" i="5"/>
  <c r="L30" i="5"/>
  <c r="L31" i="5"/>
  <c r="L32" i="5"/>
  <c r="L33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5" i="5"/>
  <c r="K26" i="5"/>
  <c r="K27" i="5"/>
  <c r="K28" i="5"/>
  <c r="K29" i="5"/>
  <c r="K30" i="5"/>
  <c r="K31" i="5"/>
  <c r="K32" i="5"/>
  <c r="K33" i="5"/>
  <c r="F24" i="5"/>
  <c r="E24" i="5"/>
  <c r="G24" i="5"/>
  <c r="F6" i="5"/>
  <c r="E6" i="5"/>
  <c r="H33" i="5"/>
  <c r="G33" i="5"/>
  <c r="H32" i="5"/>
  <c r="G32" i="5"/>
  <c r="H31" i="5"/>
  <c r="G31" i="5"/>
  <c r="H30" i="5"/>
  <c r="G30" i="5"/>
  <c r="I30" i="5"/>
  <c r="H29" i="5"/>
  <c r="G29" i="5"/>
  <c r="H28" i="5"/>
  <c r="G28" i="5"/>
  <c r="H27" i="5"/>
  <c r="G27" i="5"/>
  <c r="I27" i="5"/>
  <c r="N27" i="5"/>
  <c r="H26" i="5"/>
  <c r="G26" i="5"/>
  <c r="H25" i="5"/>
  <c r="G25" i="5"/>
  <c r="H24" i="5"/>
  <c r="D24" i="5"/>
  <c r="C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N9" i="5"/>
  <c r="H8" i="5"/>
  <c r="G8" i="5"/>
  <c r="H7" i="5"/>
  <c r="I7" i="5"/>
  <c r="N7" i="5"/>
  <c r="H6" i="5"/>
  <c r="D6" i="5"/>
  <c r="C6" i="5"/>
  <c r="N6" i="5"/>
  <c r="I31" i="5"/>
  <c r="I32" i="5"/>
  <c r="N32" i="5"/>
  <c r="N17" i="5"/>
  <c r="I10" i="5"/>
  <c r="N10" i="5"/>
  <c r="N14" i="5"/>
  <c r="I18" i="5"/>
  <c r="N18" i="5"/>
  <c r="N26" i="5"/>
  <c r="I11" i="5"/>
  <c r="N11" i="5"/>
  <c r="J15" i="5"/>
  <c r="N15" i="5"/>
  <c r="N19" i="5"/>
  <c r="N23" i="5"/>
  <c r="N21" i="5"/>
  <c r="N24" i="5"/>
  <c r="N28" i="5"/>
  <c r="N13" i="5"/>
  <c r="N25" i="5"/>
  <c r="I29" i="5"/>
  <c r="I33" i="5"/>
  <c r="L24" i="5"/>
  <c r="N22" i="5"/>
  <c r="N8" i="5"/>
  <c r="N12" i="5"/>
  <c r="N16" i="5"/>
  <c r="N20" i="5"/>
  <c r="K24" i="5"/>
  <c r="L6" i="5"/>
  <c r="E5" i="5"/>
  <c r="K6" i="5"/>
  <c r="I6" i="5"/>
  <c r="J8" i="5"/>
  <c r="I8" i="5"/>
  <c r="J9" i="5"/>
  <c r="I9" i="5"/>
  <c r="J12" i="5"/>
  <c r="I12" i="5"/>
  <c r="J13" i="5"/>
  <c r="I13" i="5"/>
  <c r="J14" i="5"/>
  <c r="I14" i="5"/>
  <c r="J16" i="5"/>
  <c r="I16" i="5"/>
  <c r="J17" i="5"/>
  <c r="I17" i="5"/>
  <c r="J19" i="5"/>
  <c r="I19" i="5"/>
  <c r="J20" i="5"/>
  <c r="I20" i="5"/>
  <c r="J21" i="5"/>
  <c r="I21" i="5"/>
  <c r="J22" i="5"/>
  <c r="I22" i="5"/>
  <c r="J23" i="5"/>
  <c r="I23" i="5"/>
  <c r="I24" i="5"/>
  <c r="J25" i="5"/>
  <c r="I25" i="5"/>
  <c r="I26" i="5"/>
  <c r="J26" i="5"/>
  <c r="I28" i="5"/>
  <c r="J28" i="5"/>
  <c r="J6" i="5"/>
  <c r="F5" i="5"/>
  <c r="J5" i="5"/>
  <c r="J24" i="5"/>
  <c r="D5" i="5"/>
  <c r="C5" i="5"/>
  <c r="N5" i="5"/>
  <c r="L5" i="5"/>
  <c r="K5" i="5"/>
  <c r="I5" i="5"/>
</calcChain>
</file>

<file path=xl/sharedStrings.xml><?xml version="1.0" encoding="utf-8"?>
<sst xmlns="http://schemas.openxmlformats.org/spreadsheetml/2006/main" count="145" uniqueCount="111">
  <si>
    <t>Nomos und Partner: Wissenschaftspakete 2023</t>
  </si>
  <si>
    <t>der Paketausgangspreis wird noch mit dem Faktor für Größe und ggf. Typ der Bibliothek multipliziert</t>
  </si>
  <si>
    <t>Wissenschaft Gesamt 2023</t>
  </si>
  <si>
    <t>Faktor für Typ</t>
  </si>
  <si>
    <t>Geistes- und Sozialwissenschaften 2023</t>
  </si>
  <si>
    <t>Universitätsbibliotheken</t>
  </si>
  <si>
    <t>Wirtschaft 2023</t>
  </si>
  <si>
    <t>Fachhochschulbibliotheken</t>
  </si>
  <si>
    <t>Sozialwirtschaft/Soziale Arbeit 2023</t>
  </si>
  <si>
    <t>Staats-/Landesbibliotheken</t>
  </si>
  <si>
    <t>Soziologie 2023</t>
  </si>
  <si>
    <t>Politikwissenschaft 2023</t>
  </si>
  <si>
    <t>Faktor für Größe</t>
  </si>
  <si>
    <t>Europapolitik 2023</t>
  </si>
  <si>
    <r>
      <rPr>
        <sz val="10"/>
        <color rgb="FF000000"/>
        <rFont val="Calibri"/>
        <family val="2"/>
      </rPr>
      <t>≤</t>
    </r>
    <r>
      <rPr>
        <i/>
        <sz val="10"/>
        <color rgb="FF000000"/>
        <rFont val="Calibri"/>
        <family val="2"/>
      </rPr>
      <t xml:space="preserve"> 5.000 FTE</t>
    </r>
  </si>
  <si>
    <t>Kulturwissenschaft/-geschichte 2023</t>
  </si>
  <si>
    <t>≤ 10.000 FTE</t>
  </si>
  <si>
    <t>Geschichte 2023</t>
  </si>
  <si>
    <t>&gt; 20.000 FTE</t>
  </si>
  <si>
    <t>Philosophie 2023</t>
  </si>
  <si>
    <t>Psychologie/Psychotherapie 2023</t>
  </si>
  <si>
    <t>Pädagogik 2023</t>
  </si>
  <si>
    <t>Religion 2023</t>
  </si>
  <si>
    <t>Anthropologie/Ethnologie 2023</t>
  </si>
  <si>
    <t>Medien-/Kommunikationswissenschaft 2023</t>
  </si>
  <si>
    <t>Sprach-/Literaturwissenschaft 2023</t>
  </si>
  <si>
    <t>Kunstwissenschaft/-geschichte 2023</t>
  </si>
  <si>
    <t>Musikwissenschaft 2023</t>
  </si>
  <si>
    <t>Sportwissenschaft 2023</t>
  </si>
  <si>
    <t>Rechtswissenschaften 2023</t>
  </si>
  <si>
    <t>Jura Grundlagen 2023</t>
  </si>
  <si>
    <t>Öffentliches Recht 2023</t>
  </si>
  <si>
    <t>Bürgerliches Recht 2023</t>
  </si>
  <si>
    <t>Wirtschaftsrecht 2023</t>
  </si>
  <si>
    <t>Arbeitsrecht 2023</t>
  </si>
  <si>
    <t>Sozialrecht 2023</t>
  </si>
  <si>
    <t>Strafrecht 2023</t>
  </si>
  <si>
    <t>Europarecht 2023</t>
  </si>
  <si>
    <t>Internationales Recht/Völkerrecht 2023</t>
  </si>
  <si>
    <t>Academia</t>
  </si>
  <si>
    <t>Deutscher Verlag für Kunstwissenschaft</t>
  </si>
  <si>
    <t>Edition Rainer Hampp</t>
  </si>
  <si>
    <t>edition sigma</t>
  </si>
  <si>
    <t>Ergon</t>
  </si>
  <si>
    <t>et+k</t>
  </si>
  <si>
    <t>Gebr. Mann Verlag</t>
  </si>
  <si>
    <t>Kommunal- und Schulverlag</t>
  </si>
  <si>
    <t>Konstanz University Press</t>
  </si>
  <si>
    <t>Meyer &amp; Meyer Verlag</t>
  </si>
  <si>
    <t>Nomos</t>
  </si>
  <si>
    <t>Psychiatrie Verlag</t>
  </si>
  <si>
    <t>Psychosozial-Verlag</t>
  </si>
  <si>
    <t>Reimer</t>
  </si>
  <si>
    <t>rombach wissenschaft</t>
  </si>
  <si>
    <t>Schüren</t>
  </si>
  <si>
    <t>Schwabe Verlag</t>
  </si>
  <si>
    <t>Tectum (Qualitätsauswahl)</t>
  </si>
  <si>
    <t>Velbrück Wissenschaft</t>
  </si>
  <si>
    <t>Vittorio Klostermann</t>
  </si>
  <si>
    <t>Wachholtz</t>
  </si>
  <si>
    <t>Walhalla Verlag</t>
  </si>
  <si>
    <t>Wallstein Verlag</t>
  </si>
  <si>
    <t>Titel Nomos</t>
  </si>
  <si>
    <t>Titel Partner</t>
  </si>
  <si>
    <t>Rabatt Nomos+Partner</t>
  </si>
  <si>
    <t>Konsortial-rabatt</t>
  </si>
  <si>
    <t>Grund-rabatt</t>
  </si>
  <si>
    <t>Titel
Nomos+Partner</t>
  </si>
  <si>
    <t>Preisermittlung</t>
  </si>
  <si>
    <t>Bitte hier Ausgangspreis eintragen</t>
  </si>
  <si>
    <t>Bitte hier Faktor Typ eintragen</t>
  </si>
  <si>
    <t>Bitte hier Faktor Größe eintragen</t>
  </si>
  <si>
    <t>Wert Partner</t>
  </si>
  <si>
    <t>C.H.Beck</t>
  </si>
  <si>
    <t>Concadora Verlag</t>
  </si>
  <si>
    <t>Verlag Versicherungswirtschaft</t>
  </si>
  <si>
    <t>NEU: Deutscher Psychologen Verlag</t>
  </si>
  <si>
    <t>NEU: Deutscher Verein für öffentliche und private Fürsorge</t>
  </si>
  <si>
    <t>NEU: Evangelische Verlagsanstalt</t>
  </si>
  <si>
    <t>NEU: frommann-holzboog</t>
  </si>
  <si>
    <t>NEU: kursbuch.edition</t>
  </si>
  <si>
    <t>NEU: Manz</t>
  </si>
  <si>
    <t>NEU: metropolitan</t>
  </si>
  <si>
    <t>NEU: Richard Boorberg</t>
  </si>
  <si>
    <t>NEU: dfv Mediengruppe</t>
  </si>
  <si>
    <t>NEU: Verlag Karl Alber</t>
  </si>
  <si>
    <t>Verlag</t>
  </si>
  <si>
    <t>Paketzuordnung</t>
  </si>
  <si>
    <t>Paketausgangspreise brutto 2023
(Schätzwerte - der endgültige Preis wird mit Abschluss der Jahrgangspakete festgelegt)</t>
  </si>
  <si>
    <t>Nomos und Partner: Verlage 2023</t>
  </si>
  <si>
    <t>Nomos und Partner: Konditionen 2023</t>
  </si>
  <si>
    <t>Gesamt-Paket oder Nomos-Paket</t>
  </si>
  <si>
    <t>Gesamt-Paket oder Partner-Paket</t>
  </si>
  <si>
    <t>Wert Nomos</t>
  </si>
  <si>
    <t>Paketpreis Nomos</t>
  </si>
  <si>
    <t>Paketpreis Partner</t>
  </si>
  <si>
    <t>Wert
Nomos+Partner</t>
  </si>
  <si>
    <t>Paketpreis Nomos+Partner</t>
  </si>
  <si>
    <t>indiv. Endpreis brutto unter 
Berücksichtigung der Faktoren</t>
  </si>
  <si>
    <t>Umfang</t>
  </si>
  <si>
    <t>AGB</t>
  </si>
  <si>
    <t>Es gelten grundsätzlich die Nutzungsbedingungen unter https://www.nomos-elibrary.de/agb</t>
  </si>
  <si>
    <t>In die Pakete fließen diejenigen Titel, die mit dem Copyright des jeweiligen Jahres bei den jeweiligen Verlagen unterjährig erscheinen.</t>
  </si>
  <si>
    <t>Archivpakete</t>
  </si>
  <si>
    <t>individuelle Angebote</t>
  </si>
  <si>
    <t>weitere neue Partner</t>
  </si>
  <si>
    <t>Paketabrechnung</t>
  </si>
  <si>
    <t>Auch weitere individuelle Angebote wie P&amp;C, individuelle Pakete, Depositmodelle, OA-Förderung oder nutzungsbasierte Erwerbungsmodelle sind gemeinsam umsetzbar. Sprechen Sie uns auch dazu gern an.</t>
  </si>
  <si>
    <t>Werden unterjährig neue Partnerverlage auf die Plattform mit aufgenommen, behalten wir uns vor, deren Titel in die Pakete ebenfalls mit aufzunehmen. Es werden ausschließlich Qualitätsinhalte aufgenommen.</t>
  </si>
  <si>
    <t>Es werden Titelanzahlen und Werte prognostiziert. Die endgültige Abrechnung erfolgt nach tatsächlich gelieferten Werten. Bei Untererfüllung der Pakete wird der Differenzbetrag gutgeschrieben oder erstattet. Bei Übererfüllung von über 10% des prognostizierten Wertes behalten wir uns eine Nachbelastung vor, sofern dem nicht binnen 14 Tagen nach Benachrichtigung über die Übererfüllung widersprochen wird. Wir behalten uns außerdem vor, bei Über- oder Untererfüllung in vertretbarem Umfang jeweils mit thematischen Nomos- oder Partnertiteln auszugleichen, um Untererfüllungen oder Nachbelastungen möglichst zu vermeiden. Eine doppelte Zuordnung von Titeln wird dabei ausgeschlossen.</t>
  </si>
  <si>
    <t>Auf Archivpakete wird je nach Umfang in Bezug auf Themen und Jahre zwischen 10% und 50% zusätzlichem Paketrabatt gewährt. Außerdem sind individuelle Clear-your-shelf und/oder Bundleangebote bei vorhandenem Printbestand möglich. Sprechen Sie uns dazu gern 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</si>
</sst>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&quot;€&quot;_-;\-* #,##0.00\ &quot;€&quot;_-;_-* &quot;-&quot;??\ &quot;€&quot;_-;_-@"/>
    <numFmt numFmtId="165" formatCode="#,##0.00&quot; €&quot;;[Red]\-#,##0.00&quot; €&quot;"/>
    <numFmt numFmtId="166" formatCode="0\ %"/>
    <numFmt numFmtId="167" formatCode="0.0"/>
    <numFmt numFmtId="168" formatCode="#,##0_ ;[Red]\-#,##0\ "/>
    <numFmt numFmtId="169" formatCode="0.0\ %"/>
    <numFmt numFmtId="170" formatCode="_-* #,##0.00\ [$€-407]_-;\-* #,##0.00\ [$€-407]_-;_-* &quot;-&quot;??\ [$€-407]_-;_-@_-"/>
  </numFmts>
  <fonts count="20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i/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E7E6E6"/>
        <bgColor rgb="FFE7E6E6"/>
      </patternFill>
    </fill>
    <fill>
      <patternFill patternType="solid">
        <fgColor rgb="FFFEF2CB"/>
        <bgColor rgb="FFFEF2CB"/>
      </patternFill>
    </fill>
    <fill>
      <patternFill patternType="solid">
        <fgColor rgb="FF9CC2E5"/>
        <bgColor rgb="FF9CC2E5"/>
      </patternFill>
    </fill>
    <fill>
      <patternFill patternType="solid">
        <fgColor rgb="FFDEEBF7"/>
        <bgColor rgb="FFDEEBF7"/>
      </patternFill>
    </fill>
    <fill>
      <patternFill patternType="solid">
        <fgColor rgb="FFDEEAF6"/>
        <bgColor rgb="FFDEEAF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rgb="FFDEEBF7"/>
      </patternFill>
    </fill>
    <fill>
      <patternFill patternType="solid">
        <fgColor theme="7" tint="0.59999389629810485"/>
        <bgColor rgb="FFFEF2CB"/>
      </patternFill>
    </fill>
    <fill>
      <patternFill patternType="solid">
        <fgColor theme="7" tint="0.39997558519241921"/>
        <bgColor rgb="FFFFE59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A8D08D"/>
      </patternFill>
    </fill>
    <fill>
      <patternFill patternType="solid">
        <fgColor theme="4" tint="0.39997558519241921"/>
        <bgColor rgb="FF9CC2E5"/>
      </patternFill>
    </fill>
    <fill>
      <patternFill patternType="solid">
        <fgColor theme="9" tint="0.79998168889431442"/>
        <bgColor rgb="FFA8D08D"/>
      </patternFill>
    </fill>
    <fill>
      <patternFill patternType="solid">
        <fgColor rgb="FFFFC000"/>
        <bgColor rgb="FFFFE598"/>
      </patternFill>
    </fill>
  </fills>
  <borders count="6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00"/>
      </left>
      <right/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61">
    <xf numFmtId="0" fontId="0" fillId="0" borderId="0" xfId="0" applyFont="1" applyAlignment="1"/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 vertical="top" wrapText="1"/>
    </xf>
    <xf numFmtId="165" fontId="7" fillId="0" borderId="0" xfId="0" applyNumberFormat="1" applyFont="1"/>
    <xf numFmtId="0" fontId="7" fillId="5" borderId="11" xfId="0" applyFont="1" applyFill="1" applyBorder="1" applyAlignment="1">
      <alignment horizontal="right"/>
    </xf>
    <xf numFmtId="166" fontId="7" fillId="5" borderId="12" xfId="0" applyNumberFormat="1" applyFont="1" applyFill="1" applyBorder="1"/>
    <xf numFmtId="0" fontId="8" fillId="0" borderId="14" xfId="0" applyFont="1" applyBorder="1" applyAlignment="1">
      <alignment horizontal="right" vertical="center"/>
    </xf>
    <xf numFmtId="167" fontId="8" fillId="0" borderId="15" xfId="0" applyNumberFormat="1" applyFont="1" applyBorder="1" applyAlignment="1">
      <alignment vertical="center"/>
    </xf>
    <xf numFmtId="0" fontId="8" fillId="6" borderId="16" xfId="0" applyFont="1" applyFill="1" applyBorder="1" applyAlignment="1">
      <alignment horizontal="right"/>
    </xf>
    <xf numFmtId="166" fontId="8" fillId="6" borderId="18" xfId="0" applyNumberFormat="1" applyFont="1" applyFill="1" applyBorder="1"/>
    <xf numFmtId="165" fontId="8" fillId="0" borderId="0" xfId="0" applyNumberFormat="1" applyFont="1"/>
    <xf numFmtId="0" fontId="8" fillId="0" borderId="20" xfId="0" applyFont="1" applyBorder="1" applyAlignment="1">
      <alignment horizontal="right" vertical="center"/>
    </xf>
    <xf numFmtId="167" fontId="8" fillId="0" borderId="21" xfId="0" applyNumberFormat="1" applyFont="1" applyBorder="1" applyAlignment="1">
      <alignment vertical="center"/>
    </xf>
    <xf numFmtId="0" fontId="8" fillId="0" borderId="22" xfId="0" applyFont="1" applyBorder="1" applyAlignment="1">
      <alignment horizontal="right" vertical="center"/>
    </xf>
    <xf numFmtId="2" fontId="8" fillId="0" borderId="23" xfId="0" applyNumberFormat="1" applyFont="1" applyBorder="1" applyAlignment="1">
      <alignment vertical="center"/>
    </xf>
    <xf numFmtId="0" fontId="9" fillId="6" borderId="16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7" fontId="8" fillId="0" borderId="0" xfId="0" applyNumberFormat="1" applyFont="1"/>
    <xf numFmtId="3" fontId="8" fillId="0" borderId="4" xfId="0" applyNumberFormat="1" applyFont="1" applyBorder="1" applyAlignment="1">
      <alignment horizontal="right" vertical="center"/>
    </xf>
    <xf numFmtId="167" fontId="8" fillId="0" borderId="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8" fillId="4" borderId="18" xfId="0" applyNumberFormat="1" applyFont="1" applyFill="1" applyBorder="1"/>
    <xf numFmtId="0" fontId="4" fillId="0" borderId="7" xfId="0" applyFont="1" applyBorder="1"/>
    <xf numFmtId="166" fontId="8" fillId="6" borderId="18" xfId="0" applyNumberFormat="1" applyFont="1" applyFill="1" applyBorder="1" applyAlignment="1">
      <alignment horizontal="right"/>
    </xf>
    <xf numFmtId="44" fontId="7" fillId="5" borderId="12" xfId="1" applyFont="1" applyFill="1" applyBorder="1"/>
    <xf numFmtId="44" fontId="14" fillId="4" borderId="18" xfId="1" applyFont="1" applyFill="1" applyBorder="1" applyAlignment="1">
      <alignment horizontal="right"/>
    </xf>
    <xf numFmtId="166" fontId="14" fillId="4" borderId="18" xfId="0" applyNumberFormat="1" applyFont="1" applyFill="1" applyBorder="1" applyAlignment="1">
      <alignment horizontal="right"/>
    </xf>
    <xf numFmtId="44" fontId="7" fillId="5" borderId="13" xfId="1" applyFont="1" applyFill="1" applyBorder="1"/>
    <xf numFmtId="44" fontId="14" fillId="6" borderId="18" xfId="1" applyFont="1" applyFill="1" applyBorder="1" applyAlignment="1">
      <alignment horizontal="right"/>
    </xf>
    <xf numFmtId="44" fontId="8" fillId="6" borderId="18" xfId="1" applyFont="1" applyFill="1" applyBorder="1" applyAlignment="1">
      <alignment horizontal="right"/>
    </xf>
    <xf numFmtId="166" fontId="14" fillId="6" borderId="18" xfId="0" applyNumberFormat="1" applyFont="1" applyFill="1" applyBorder="1" applyAlignment="1">
      <alignment horizontal="right"/>
    </xf>
    <xf numFmtId="0" fontId="9" fillId="4" borderId="27" xfId="0" applyFont="1" applyFill="1" applyBorder="1" applyAlignment="1">
      <alignment horizontal="right"/>
    </xf>
    <xf numFmtId="0" fontId="8" fillId="4" borderId="27" xfId="0" applyFont="1" applyFill="1" applyBorder="1" applyAlignment="1">
      <alignment horizontal="right"/>
    </xf>
    <xf numFmtId="0" fontId="8" fillId="4" borderId="29" xfId="0" applyFont="1" applyFill="1" applyBorder="1" applyAlignment="1">
      <alignment horizontal="right"/>
    </xf>
    <xf numFmtId="44" fontId="14" fillId="4" borderId="31" xfId="1" applyFont="1" applyFill="1" applyBorder="1" applyAlignment="1">
      <alignment horizontal="right"/>
    </xf>
    <xf numFmtId="166" fontId="14" fillId="4" borderId="31" xfId="0" applyNumberFormat="1" applyFont="1" applyFill="1" applyBorder="1" applyAlignment="1">
      <alignment horizontal="right"/>
    </xf>
    <xf numFmtId="169" fontId="7" fillId="5" borderId="12" xfId="0" applyNumberFormat="1" applyFont="1" applyFill="1" applyBorder="1"/>
    <xf numFmtId="0" fontId="0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wrapText="1"/>
    </xf>
    <xf numFmtId="0" fontId="13" fillId="0" borderId="4" xfId="0" applyFont="1" applyBorder="1" applyAlignment="1">
      <alignment horizontal="center" vertical="top" wrapText="1"/>
    </xf>
    <xf numFmtId="3" fontId="7" fillId="5" borderId="11" xfId="1" applyNumberFormat="1" applyFont="1" applyFill="1" applyBorder="1"/>
    <xf numFmtId="3" fontId="14" fillId="6" borderId="16" xfId="1" applyNumberFormat="1" applyFont="1" applyFill="1" applyBorder="1" applyAlignment="1">
      <alignment horizontal="right"/>
    </xf>
    <xf numFmtId="3" fontId="8" fillId="6" borderId="16" xfId="1" applyNumberFormat="1" applyFont="1" applyFill="1" applyBorder="1" applyAlignment="1">
      <alignment horizontal="right"/>
    </xf>
    <xf numFmtId="3" fontId="14" fillId="4" borderId="16" xfId="1" applyNumberFormat="1" applyFont="1" applyFill="1" applyBorder="1" applyAlignment="1">
      <alignment horizontal="right"/>
    </xf>
    <xf numFmtId="3" fontId="14" fillId="4" borderId="34" xfId="1" applyNumberFormat="1" applyFont="1" applyFill="1" applyBorder="1" applyAlignment="1">
      <alignment horizontal="right"/>
    </xf>
    <xf numFmtId="166" fontId="8" fillId="4" borderId="17" xfId="0" applyNumberFormat="1" applyFont="1" applyFill="1" applyBorder="1"/>
    <xf numFmtId="166" fontId="8" fillId="4" borderId="30" xfId="0" applyNumberFormat="1" applyFont="1" applyFill="1" applyBorder="1"/>
    <xf numFmtId="0" fontId="13" fillId="0" borderId="36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  <xf numFmtId="0" fontId="7" fillId="5" borderId="41" xfId="0" applyFont="1" applyFill="1" applyBorder="1" applyAlignment="1">
      <alignment horizontal="right"/>
    </xf>
    <xf numFmtId="165" fontId="7" fillId="5" borderId="13" xfId="0" applyNumberFormat="1" applyFont="1" applyFill="1" applyBorder="1"/>
    <xf numFmtId="0" fontId="8" fillId="6" borderId="42" xfId="0" applyFont="1" applyFill="1" applyBorder="1" applyAlignment="1">
      <alignment horizontal="right"/>
    </xf>
    <xf numFmtId="165" fontId="8" fillId="7" borderId="19" xfId="0" applyNumberFormat="1" applyFont="1" applyFill="1" applyBorder="1" applyAlignment="1"/>
    <xf numFmtId="0" fontId="14" fillId="6" borderId="42" xfId="0" applyFont="1" applyFill="1" applyBorder="1" applyAlignment="1">
      <alignment horizontal="right"/>
    </xf>
    <xf numFmtId="165" fontId="14" fillId="7" borderId="19" xfId="0" applyNumberFormat="1" applyFont="1" applyFill="1" applyBorder="1" applyAlignment="1">
      <alignment horizontal="right"/>
    </xf>
    <xf numFmtId="0" fontId="8" fillId="4" borderId="42" xfId="0" applyFont="1" applyFill="1" applyBorder="1" applyAlignment="1">
      <alignment horizontal="right"/>
    </xf>
    <xf numFmtId="165" fontId="8" fillId="4" borderId="19" xfId="0" applyNumberFormat="1" applyFont="1" applyFill="1" applyBorder="1" applyAlignment="1"/>
    <xf numFmtId="0" fontId="8" fillId="4" borderId="45" xfId="0" applyFont="1" applyFill="1" applyBorder="1" applyAlignment="1">
      <alignment horizontal="right"/>
    </xf>
    <xf numFmtId="165" fontId="8" fillId="4" borderId="46" xfId="0" applyNumberFormat="1" applyFont="1" applyFill="1" applyBorder="1" applyAlignment="1"/>
    <xf numFmtId="166" fontId="7" fillId="5" borderId="7" xfId="0" applyNumberFormat="1" applyFont="1" applyFill="1" applyBorder="1" applyAlignment="1"/>
    <xf numFmtId="166" fontId="8" fillId="6" borderId="0" xfId="0" applyNumberFormat="1" applyFont="1" applyFill="1" applyBorder="1"/>
    <xf numFmtId="166" fontId="8" fillId="4" borderId="0" xfId="0" applyNumberFormat="1" applyFont="1" applyFill="1" applyBorder="1"/>
    <xf numFmtId="166" fontId="8" fillId="4" borderId="38" xfId="0" applyNumberFormat="1" applyFont="1" applyFill="1" applyBorder="1"/>
    <xf numFmtId="168" fontId="7" fillId="5" borderId="11" xfId="0" applyNumberFormat="1" applyFont="1" applyFill="1" applyBorder="1"/>
    <xf numFmtId="168" fontId="14" fillId="7" borderId="16" xfId="0" applyNumberFormat="1" applyFont="1" applyFill="1" applyBorder="1" applyAlignment="1">
      <alignment horizontal="right"/>
    </xf>
    <xf numFmtId="44" fontId="14" fillId="7" borderId="19" xfId="1" applyFont="1" applyFill="1" applyBorder="1" applyAlignment="1">
      <alignment horizontal="right"/>
    </xf>
    <xf numFmtId="168" fontId="8" fillId="7" borderId="16" xfId="0" applyNumberFormat="1" applyFont="1" applyFill="1" applyBorder="1" applyAlignment="1"/>
    <xf numFmtId="44" fontId="8" fillId="7" borderId="19" xfId="1" applyFont="1" applyFill="1" applyBorder="1" applyAlignment="1"/>
    <xf numFmtId="168" fontId="14" fillId="4" borderId="16" xfId="0" applyNumberFormat="1" applyFont="1" applyFill="1" applyBorder="1" applyAlignment="1">
      <alignment horizontal="right"/>
    </xf>
    <xf numFmtId="44" fontId="14" fillId="4" borderId="19" xfId="1" applyFont="1" applyFill="1" applyBorder="1" applyAlignment="1">
      <alignment horizontal="right"/>
    </xf>
    <xf numFmtId="168" fontId="14" fillId="4" borderId="22" xfId="0" applyNumberFormat="1" applyFont="1" applyFill="1" applyBorder="1" applyAlignment="1">
      <alignment horizontal="right"/>
    </xf>
    <xf numFmtId="44" fontId="14" fillId="4" borderId="46" xfId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44" fontId="8" fillId="10" borderId="19" xfId="1" applyFont="1" applyFill="1" applyBorder="1"/>
    <xf numFmtId="44" fontId="8" fillId="11" borderId="28" xfId="1" applyFont="1" applyFill="1" applyBorder="1"/>
    <xf numFmtId="44" fontId="8" fillId="11" borderId="32" xfId="1" applyFont="1" applyFill="1" applyBorder="1"/>
    <xf numFmtId="0" fontId="6" fillId="12" borderId="24" xfId="0" applyFont="1" applyFill="1" applyBorder="1" applyAlignment="1">
      <alignment horizontal="right"/>
    </xf>
    <xf numFmtId="0" fontId="7" fillId="12" borderId="43" xfId="0" applyFont="1" applyFill="1" applyBorder="1" applyAlignment="1">
      <alignment horizontal="right"/>
    </xf>
    <xf numFmtId="165" fontId="7" fillId="12" borderId="44" xfId="0" applyNumberFormat="1" applyFont="1" applyFill="1" applyBorder="1"/>
    <xf numFmtId="168" fontId="13" fillId="12" borderId="33" xfId="0" applyNumberFormat="1" applyFont="1" applyFill="1" applyBorder="1" applyAlignment="1">
      <alignment horizontal="right"/>
    </xf>
    <xf numFmtId="44" fontId="13" fillId="12" borderId="44" xfId="1" applyFont="1" applyFill="1" applyBorder="1" applyAlignment="1">
      <alignment horizontal="right"/>
    </xf>
    <xf numFmtId="166" fontId="7" fillId="12" borderId="37" xfId="0" applyNumberFormat="1" applyFont="1" applyFill="1" applyBorder="1"/>
    <xf numFmtId="166" fontId="7" fillId="12" borderId="25" xfId="0" applyNumberFormat="1" applyFont="1" applyFill="1" applyBorder="1"/>
    <xf numFmtId="169" fontId="13" fillId="12" borderId="25" xfId="0" applyNumberFormat="1" applyFont="1" applyFill="1" applyBorder="1" applyAlignment="1">
      <alignment horizontal="right"/>
    </xf>
    <xf numFmtId="3" fontId="13" fillId="12" borderId="33" xfId="1" applyNumberFormat="1" applyFont="1" applyFill="1" applyBorder="1" applyAlignment="1">
      <alignment horizontal="right"/>
    </xf>
    <xf numFmtId="44" fontId="13" fillId="12" borderId="25" xfId="1" applyFont="1" applyFill="1" applyBorder="1" applyAlignment="1">
      <alignment horizontal="right"/>
    </xf>
    <xf numFmtId="44" fontId="8" fillId="10" borderId="49" xfId="1" applyFont="1" applyFill="1" applyBorder="1"/>
    <xf numFmtId="44" fontId="14" fillId="10" borderId="49" xfId="1" applyFont="1" applyFill="1" applyBorder="1" applyAlignment="1">
      <alignment horizontal="right"/>
    </xf>
    <xf numFmtId="44" fontId="14" fillId="11" borderId="49" xfId="1" applyFont="1" applyFill="1" applyBorder="1" applyAlignment="1">
      <alignment horizontal="right"/>
    </xf>
    <xf numFmtId="44" fontId="14" fillId="11" borderId="51" xfId="1" applyFont="1" applyFill="1" applyBorder="1" applyAlignment="1">
      <alignment horizontal="right"/>
    </xf>
    <xf numFmtId="44" fontId="14" fillId="10" borderId="0" xfId="1" applyFont="1" applyFill="1" applyBorder="1" applyAlignment="1">
      <alignment horizontal="right"/>
    </xf>
    <xf numFmtId="44" fontId="8" fillId="10" borderId="0" xfId="1" applyFont="1" applyFill="1" applyBorder="1" applyAlignment="1">
      <alignment horizontal="right"/>
    </xf>
    <xf numFmtId="44" fontId="14" fillId="11" borderId="0" xfId="1" applyFont="1" applyFill="1" applyBorder="1" applyAlignment="1">
      <alignment horizontal="right"/>
    </xf>
    <xf numFmtId="44" fontId="14" fillId="11" borderId="38" xfId="1" applyFont="1" applyFill="1" applyBorder="1" applyAlignment="1">
      <alignment horizontal="right"/>
    </xf>
    <xf numFmtId="170" fontId="0" fillId="13" borderId="52" xfId="0" applyNumberFormat="1" applyFont="1" applyFill="1" applyBorder="1" applyAlignment="1">
      <alignment horizontal="center"/>
    </xf>
    <xf numFmtId="0" fontId="0" fillId="13" borderId="52" xfId="0" applyFont="1" applyFill="1" applyBorder="1" applyAlignment="1">
      <alignment horizontal="center"/>
    </xf>
    <xf numFmtId="167" fontId="16" fillId="13" borderId="52" xfId="0" applyNumberFormat="1" applyFont="1" applyFill="1" applyBorder="1" applyAlignment="1">
      <alignment horizontal="center"/>
    </xf>
    <xf numFmtId="0" fontId="17" fillId="8" borderId="52" xfId="0" applyFont="1" applyFill="1" applyBorder="1" applyAlignment="1"/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4" fillId="0" borderId="57" xfId="0" applyFont="1" applyBorder="1" applyAlignment="1">
      <alignment horizontal="left" wrapText="1"/>
    </xf>
    <xf numFmtId="0" fontId="7" fillId="14" borderId="47" xfId="0" applyFont="1" applyFill="1" applyBorder="1" applyAlignment="1">
      <alignment horizontal="center" vertical="top" wrapText="1"/>
    </xf>
    <xf numFmtId="0" fontId="7" fillId="14" borderId="36" xfId="0" applyFont="1" applyFill="1" applyBorder="1" applyAlignment="1">
      <alignment horizontal="center" vertical="top" wrapText="1"/>
    </xf>
    <xf numFmtId="44" fontId="7" fillId="15" borderId="35" xfId="1" applyFont="1" applyFill="1" applyBorder="1"/>
    <xf numFmtId="44" fontId="13" fillId="15" borderId="2" xfId="1" applyFont="1" applyFill="1" applyBorder="1" applyAlignment="1">
      <alignment horizontal="right"/>
    </xf>
    <xf numFmtId="0" fontId="7" fillId="14" borderId="6" xfId="0" applyFont="1" applyFill="1" applyBorder="1" applyAlignment="1">
      <alignment horizontal="center" vertical="top" wrapText="1"/>
    </xf>
    <xf numFmtId="44" fontId="7" fillId="15" borderId="10" xfId="1" applyFont="1" applyFill="1" applyBorder="1"/>
    <xf numFmtId="44" fontId="7" fillId="16" borderId="48" xfId="1" applyFont="1" applyFill="1" applyBorder="1"/>
    <xf numFmtId="44" fontId="7" fillId="16" borderId="7" xfId="1" applyFont="1" applyFill="1" applyBorder="1"/>
    <xf numFmtId="44" fontId="7" fillId="16" borderId="13" xfId="1" applyFont="1" applyFill="1" applyBorder="1"/>
    <xf numFmtId="0" fontId="7" fillId="17" borderId="8" xfId="0" applyFont="1" applyFill="1" applyBorder="1" applyAlignment="1">
      <alignment horizontal="right"/>
    </xf>
    <xf numFmtId="0" fontId="7" fillId="17" borderId="40" xfId="0" applyFont="1" applyFill="1" applyBorder="1" applyAlignment="1">
      <alignment horizontal="right"/>
    </xf>
    <xf numFmtId="165" fontId="7" fillId="17" borderId="10" xfId="0" applyNumberFormat="1" applyFont="1" applyFill="1" applyBorder="1"/>
    <xf numFmtId="168" fontId="7" fillId="17" borderId="8" xfId="0" applyNumberFormat="1" applyFont="1" applyFill="1" applyBorder="1"/>
    <xf numFmtId="44" fontId="7" fillId="17" borderId="10" xfId="1" applyFont="1" applyFill="1" applyBorder="1"/>
    <xf numFmtId="166" fontId="7" fillId="17" borderId="2" xfId="0" applyNumberFormat="1" applyFont="1" applyFill="1" applyBorder="1" applyAlignment="1"/>
    <xf numFmtId="166" fontId="7" fillId="17" borderId="9" xfId="0" applyNumberFormat="1" applyFont="1" applyFill="1" applyBorder="1"/>
    <xf numFmtId="3" fontId="13" fillId="17" borderId="8" xfId="1" applyNumberFormat="1" applyFont="1" applyFill="1" applyBorder="1" applyAlignment="1">
      <alignment horizontal="right"/>
    </xf>
    <xf numFmtId="44" fontId="13" fillId="17" borderId="9" xfId="1" applyFont="1" applyFill="1" applyBorder="1" applyAlignment="1">
      <alignment horizontal="right"/>
    </xf>
    <xf numFmtId="44" fontId="13" fillId="18" borderId="50" xfId="1" applyFont="1" applyFill="1" applyBorder="1" applyAlignment="1">
      <alignment horizontal="right"/>
    </xf>
    <xf numFmtId="44" fontId="13" fillId="18" borderId="37" xfId="1" applyFont="1" applyFill="1" applyBorder="1" applyAlignment="1">
      <alignment horizontal="right"/>
    </xf>
    <xf numFmtId="44" fontId="7" fillId="18" borderId="26" xfId="1" applyFont="1" applyFill="1" applyBorder="1"/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1" fillId="0" borderId="60" xfId="0" applyFont="1" applyFill="1" applyBorder="1"/>
    <xf numFmtId="0" fontId="1" fillId="0" borderId="61" xfId="0" applyFont="1" applyFill="1" applyBorder="1"/>
    <xf numFmtId="0" fontId="1" fillId="0" borderId="60" xfId="0" applyFont="1" applyFill="1" applyBorder="1"/>
    <xf numFmtId="0" fontId="18" fillId="0" borderId="60" xfId="0" applyFont="1" applyFill="1" applyBorder="1"/>
    <xf numFmtId="0" fontId="11" fillId="0" borderId="62" xfId="0" applyFont="1" applyFill="1" applyBorder="1"/>
    <xf numFmtId="0" fontId="1" fillId="0" borderId="63" xfId="0" applyFont="1" applyFill="1" applyBorder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Border="1" applyAlignment="1">
      <alignment vertical="top"/>
    </xf>
    <xf numFmtId="0" fontId="17" fillId="8" borderId="53" xfId="0" applyFont="1" applyFill="1" applyBorder="1" applyAlignment="1">
      <alignment horizontal="left" vertical="center" wrapText="1"/>
    </xf>
    <xf numFmtId="0" fontId="17" fillId="8" borderId="54" xfId="0" applyFont="1" applyFill="1" applyBorder="1" applyAlignment="1">
      <alignment horizontal="left" vertical="center" wrapText="1"/>
    </xf>
    <xf numFmtId="170" fontId="15" fillId="14" borderId="53" xfId="0" applyNumberFormat="1" applyFont="1" applyFill="1" applyBorder="1" applyAlignment="1">
      <alignment horizontal="center" vertical="center" wrapText="1"/>
    </xf>
    <xf numFmtId="170" fontId="15" fillId="14" borderId="54" xfId="0" applyNumberFormat="1" applyFont="1" applyFill="1" applyBorder="1" applyAlignment="1">
      <alignment horizontal="center" vertical="center" wrapText="1"/>
    </xf>
    <xf numFmtId="3" fontId="13" fillId="9" borderId="55" xfId="0" applyNumberFormat="1" applyFont="1" applyFill="1" applyBorder="1" applyAlignment="1">
      <alignment horizontal="center" vertical="center"/>
    </xf>
    <xf numFmtId="3" fontId="13" fillId="9" borderId="5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36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AE5DC-19DF-4624-9093-2DD4C4871CEB}">
  <sheetPr>
    <tabColor theme="4"/>
    <pageSetUpPr fitToPage="1"/>
  </sheetPr>
  <dimension ref="A1:W1000"/>
  <sheetViews>
    <sheetView tabSelected="1" workbookViewId="0">
      <selection activeCell="B4" sqref="B4"/>
    </sheetView>
  </sheetViews>
  <sheetFormatPr baseColWidth="10" defaultColWidth="14.42578125" defaultRowHeight="15" customHeight="1" x14ac:dyDescent="0.25"/>
  <cols>
    <col min="1" max="1" width="1.85546875" customWidth="1"/>
    <col min="2" max="2" width="38.140625" customWidth="1"/>
    <col min="3" max="3" width="7" bestFit="1" customWidth="1"/>
    <col min="4" max="4" width="10.5703125" bestFit="1" customWidth="1"/>
    <col min="5" max="5" width="7.28515625" bestFit="1" customWidth="1"/>
    <col min="6" max="6" width="12.140625" bestFit="1" customWidth="1"/>
    <col min="7" max="7" width="6.85546875" bestFit="1" customWidth="1"/>
    <col min="8" max="8" width="10.140625" bestFit="1" customWidth="1"/>
    <col min="9" max="10" width="11.85546875" bestFit="1" customWidth="1"/>
    <col min="11" max="13" width="14.28515625" bestFit="1" customWidth="1"/>
    <col min="14" max="14" width="14.85546875" bestFit="1" customWidth="1"/>
    <col min="15" max="15" width="1.7109375" customWidth="1"/>
    <col min="16" max="16" width="27.85546875" customWidth="1"/>
    <col min="17" max="17" width="12.140625" customWidth="1"/>
    <col min="18" max="18" width="5.28515625" customWidth="1"/>
    <col min="19" max="19" width="5.42578125" customWidth="1"/>
    <col min="20" max="20" width="5.7109375" customWidth="1"/>
    <col min="21" max="21" width="10.7109375" customWidth="1"/>
    <col min="22" max="22" width="2.5703125" customWidth="1"/>
    <col min="23" max="23" width="11.42578125" customWidth="1"/>
    <col min="24" max="26" width="9.28515625" customWidth="1"/>
  </cols>
  <sheetData>
    <row r="1" spans="1:21" ht="30" customHeight="1" thickBot="1" x14ac:dyDescent="0.3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U1" s="1"/>
    </row>
    <row r="2" spans="1:21" ht="8.25" customHeight="1" thickBot="1" x14ac:dyDescent="0.3">
      <c r="O2" s="2"/>
      <c r="U2" s="1"/>
    </row>
    <row r="3" spans="1:21" ht="46.5" customHeight="1" thickBot="1" x14ac:dyDescent="0.3">
      <c r="B3" s="154" t="s">
        <v>88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3"/>
      <c r="P3" s="155" t="s">
        <v>1</v>
      </c>
      <c r="Q3" s="156"/>
      <c r="U3" s="1"/>
    </row>
    <row r="4" spans="1:21" s="43" customFormat="1" ht="35.25" customHeight="1" thickBot="1" x14ac:dyDescent="0.3">
      <c r="B4" s="44"/>
      <c r="C4" s="57" t="s">
        <v>62</v>
      </c>
      <c r="D4" s="107" t="s">
        <v>93</v>
      </c>
      <c r="E4" s="48" t="s">
        <v>63</v>
      </c>
      <c r="F4" s="107" t="s">
        <v>72</v>
      </c>
      <c r="G4" s="56" t="s">
        <v>66</v>
      </c>
      <c r="H4" s="108" t="s">
        <v>65</v>
      </c>
      <c r="I4" s="110" t="s">
        <v>94</v>
      </c>
      <c r="J4" s="111" t="s">
        <v>95</v>
      </c>
      <c r="K4" s="48" t="s">
        <v>67</v>
      </c>
      <c r="L4" s="108" t="s">
        <v>96</v>
      </c>
      <c r="M4" s="45" t="s">
        <v>64</v>
      </c>
      <c r="N4" s="114" t="s">
        <v>97</v>
      </c>
      <c r="O4" s="46"/>
      <c r="U4" s="47"/>
    </row>
    <row r="5" spans="1:21" ht="15.75" thickBot="1" x14ac:dyDescent="0.3">
      <c r="B5" s="119" t="s">
        <v>2</v>
      </c>
      <c r="C5" s="120">
        <f t="shared" ref="C5:D5" si="0">C6+C24</f>
        <v>936</v>
      </c>
      <c r="D5" s="121">
        <f t="shared" si="0"/>
        <v>73921</v>
      </c>
      <c r="E5" s="122">
        <f>E6+E24</f>
        <v>612</v>
      </c>
      <c r="F5" s="123">
        <f>F6+F24</f>
        <v>50491</v>
      </c>
      <c r="G5" s="124">
        <v>0.4</v>
      </c>
      <c r="H5" s="125">
        <v>0.12</v>
      </c>
      <c r="I5" s="112">
        <f>ROUND(D5*(1-G5)*(1-H5),-1)</f>
        <v>39030</v>
      </c>
      <c r="J5" s="113">
        <f>ROUND(F5*(1-G5)*(1-H5),-1)</f>
        <v>26660</v>
      </c>
      <c r="K5" s="126">
        <f t="shared" ref="K5:K33" si="1">C5+E5</f>
        <v>1548</v>
      </c>
      <c r="L5" s="127">
        <f t="shared" ref="L5:L33" si="2">SUM(D5+F5)</f>
        <v>124412</v>
      </c>
      <c r="M5" s="125">
        <v>0.1</v>
      </c>
      <c r="N5" s="115">
        <f>ROUND((D5+F5)*(1-G5)*(1-H5)*(1-M5),-1)</f>
        <v>59120</v>
      </c>
      <c r="O5" s="4"/>
      <c r="P5" s="157" t="s">
        <v>3</v>
      </c>
      <c r="Q5" s="153"/>
      <c r="U5" s="1"/>
    </row>
    <row r="6" spans="1:21" ht="15" customHeight="1" x14ac:dyDescent="0.25">
      <c r="B6" s="5" t="s">
        <v>4</v>
      </c>
      <c r="C6" s="58">
        <f t="shared" ref="C6:D6" si="3">SUM(C7:C23)</f>
        <v>567</v>
      </c>
      <c r="D6" s="59">
        <f t="shared" si="3"/>
        <v>33319</v>
      </c>
      <c r="E6" s="72">
        <f>SUM(E7:E23)</f>
        <v>467</v>
      </c>
      <c r="F6" s="33">
        <f>SUM(F7:F23)</f>
        <v>31526</v>
      </c>
      <c r="G6" s="68">
        <v>0.3</v>
      </c>
      <c r="H6" s="6">
        <f t="shared" ref="H6:H33" si="4">$H$5</f>
        <v>0.12</v>
      </c>
      <c r="I6" s="116">
        <f>ROUND(D6*(1-G6)*(1-H6),-1)</f>
        <v>20520</v>
      </c>
      <c r="J6" s="117">
        <f>ROUND(F6*(1-G6)*(1-H6),-1)</f>
        <v>19420</v>
      </c>
      <c r="K6" s="49">
        <f t="shared" si="1"/>
        <v>1034</v>
      </c>
      <c r="L6" s="30">
        <f t="shared" si="2"/>
        <v>64845</v>
      </c>
      <c r="M6" s="42">
        <v>7.4999999999999997E-2</v>
      </c>
      <c r="N6" s="118">
        <f>ROUND((D6+F6)*(1-G6)*(1-H6)*(1-M6),-1)</f>
        <v>36950</v>
      </c>
      <c r="O6" s="4"/>
      <c r="P6" s="7" t="s">
        <v>5</v>
      </c>
      <c r="Q6" s="8">
        <v>1</v>
      </c>
      <c r="U6" s="1"/>
    </row>
    <row r="7" spans="1:21" x14ac:dyDescent="0.25">
      <c r="B7" s="9" t="s">
        <v>6</v>
      </c>
      <c r="C7" s="60">
        <v>54</v>
      </c>
      <c r="D7" s="61">
        <v>3222</v>
      </c>
      <c r="E7" s="73"/>
      <c r="F7" s="74"/>
      <c r="G7" s="69">
        <v>0.1</v>
      </c>
      <c r="H7" s="10">
        <f t="shared" si="4"/>
        <v>0.12</v>
      </c>
      <c r="I7" s="95">
        <f t="shared" ref="I7:I14" si="5">(ROUND(D7*(1-G7)*(1-H7),-1))</f>
        <v>2550</v>
      </c>
      <c r="J7" s="99"/>
      <c r="K7" s="50">
        <f t="shared" si="1"/>
        <v>54</v>
      </c>
      <c r="L7" s="34">
        <f t="shared" si="2"/>
        <v>3222</v>
      </c>
      <c r="M7" s="10">
        <v>0.05</v>
      </c>
      <c r="N7" s="82">
        <f>I7</f>
        <v>2550</v>
      </c>
      <c r="O7" s="11"/>
      <c r="P7" s="12" t="s">
        <v>7</v>
      </c>
      <c r="Q7" s="13">
        <v>0.5</v>
      </c>
      <c r="U7" s="1"/>
    </row>
    <row r="8" spans="1:21" ht="15.75" thickBot="1" x14ac:dyDescent="0.3">
      <c r="B8" s="9" t="s">
        <v>8</v>
      </c>
      <c r="C8" s="60">
        <v>30</v>
      </c>
      <c r="D8" s="61">
        <v>1356</v>
      </c>
      <c r="E8" s="75">
        <v>34</v>
      </c>
      <c r="F8" s="76">
        <v>3646</v>
      </c>
      <c r="G8" s="69">
        <f t="shared" ref="G8:G23" si="6">$G$7</f>
        <v>0.1</v>
      </c>
      <c r="H8" s="10">
        <f t="shared" si="4"/>
        <v>0.12</v>
      </c>
      <c r="I8" s="95">
        <f t="shared" si="5"/>
        <v>1070</v>
      </c>
      <c r="J8" s="100">
        <f>(ROUND(F8*(1-G8)*(1-H8),-1))</f>
        <v>2890</v>
      </c>
      <c r="K8" s="51">
        <f t="shared" si="1"/>
        <v>64</v>
      </c>
      <c r="L8" s="35">
        <f t="shared" si="2"/>
        <v>5002</v>
      </c>
      <c r="M8" s="10">
        <v>0.05</v>
      </c>
      <c r="N8" s="82">
        <f>ROUND((D8+F8)*(1-G8)*(1-H8)*(1-M8),-1)</f>
        <v>3760</v>
      </c>
      <c r="O8" s="11"/>
      <c r="P8" s="14" t="s">
        <v>9</v>
      </c>
      <c r="Q8" s="15">
        <v>0.75</v>
      </c>
      <c r="T8" s="2"/>
      <c r="U8" s="1"/>
    </row>
    <row r="9" spans="1:21" ht="15" customHeight="1" thickBot="1" x14ac:dyDescent="0.3">
      <c r="B9" s="16" t="s">
        <v>10</v>
      </c>
      <c r="C9" s="60">
        <v>30</v>
      </c>
      <c r="D9" s="61">
        <v>1685</v>
      </c>
      <c r="E9" s="75">
        <v>12</v>
      </c>
      <c r="F9" s="76">
        <v>619</v>
      </c>
      <c r="G9" s="69">
        <f t="shared" si="6"/>
        <v>0.1</v>
      </c>
      <c r="H9" s="10">
        <f t="shared" si="4"/>
        <v>0.12</v>
      </c>
      <c r="I9" s="95">
        <f t="shared" si="5"/>
        <v>1330</v>
      </c>
      <c r="J9" s="100">
        <f>(ROUND(F9*(1-G9)*(1-H9),-1))</f>
        <v>490</v>
      </c>
      <c r="K9" s="51">
        <f t="shared" si="1"/>
        <v>42</v>
      </c>
      <c r="L9" s="35">
        <f t="shared" si="2"/>
        <v>2304</v>
      </c>
      <c r="M9" s="10">
        <v>0.05</v>
      </c>
      <c r="N9" s="82">
        <f>ROUND((D9+F9)*(1-G9)*(1-H9)*(1-M9),-1)</f>
        <v>1730</v>
      </c>
      <c r="O9" s="11"/>
      <c r="P9" s="17"/>
      <c r="Q9" s="18"/>
      <c r="T9" s="2"/>
      <c r="U9" s="1"/>
    </row>
    <row r="10" spans="1:21" ht="15.75" thickBot="1" x14ac:dyDescent="0.3">
      <c r="B10" s="16" t="s">
        <v>11</v>
      </c>
      <c r="C10" s="60">
        <v>83</v>
      </c>
      <c r="D10" s="61">
        <v>4038</v>
      </c>
      <c r="E10" s="73"/>
      <c r="F10" s="74"/>
      <c r="G10" s="69">
        <f t="shared" si="6"/>
        <v>0.1</v>
      </c>
      <c r="H10" s="10">
        <f t="shared" si="4"/>
        <v>0.12</v>
      </c>
      <c r="I10" s="95">
        <f t="shared" si="5"/>
        <v>3200</v>
      </c>
      <c r="J10" s="99"/>
      <c r="K10" s="50">
        <f t="shared" si="1"/>
        <v>83</v>
      </c>
      <c r="L10" s="34">
        <f t="shared" si="2"/>
        <v>4038</v>
      </c>
      <c r="M10" s="36"/>
      <c r="N10" s="82">
        <f>I10</f>
        <v>3200</v>
      </c>
      <c r="O10" s="11"/>
      <c r="P10" s="158" t="s">
        <v>12</v>
      </c>
      <c r="Q10" s="153"/>
      <c r="T10" s="2"/>
      <c r="U10" s="1"/>
    </row>
    <row r="11" spans="1:21" x14ac:dyDescent="0.25">
      <c r="B11" s="16" t="s">
        <v>13</v>
      </c>
      <c r="C11" s="60">
        <v>25</v>
      </c>
      <c r="D11" s="61">
        <v>904</v>
      </c>
      <c r="E11" s="73"/>
      <c r="F11" s="74"/>
      <c r="G11" s="69">
        <f t="shared" si="6"/>
        <v>0.1</v>
      </c>
      <c r="H11" s="10">
        <f t="shared" si="4"/>
        <v>0.12</v>
      </c>
      <c r="I11" s="95">
        <f t="shared" si="5"/>
        <v>720</v>
      </c>
      <c r="J11" s="99"/>
      <c r="K11" s="50">
        <f t="shared" si="1"/>
        <v>25</v>
      </c>
      <c r="L11" s="34">
        <f t="shared" si="2"/>
        <v>904</v>
      </c>
      <c r="M11" s="36"/>
      <c r="N11" s="82">
        <f>I11</f>
        <v>720</v>
      </c>
      <c r="O11" s="11"/>
      <c r="P11" s="19" t="s">
        <v>14</v>
      </c>
      <c r="Q11" s="20">
        <v>0.8</v>
      </c>
      <c r="T11" s="2"/>
      <c r="U11" s="1"/>
    </row>
    <row r="12" spans="1:21" x14ac:dyDescent="0.25">
      <c r="B12" s="16" t="s">
        <v>15</v>
      </c>
      <c r="C12" s="60">
        <v>25</v>
      </c>
      <c r="D12" s="61">
        <v>862</v>
      </c>
      <c r="E12" s="75">
        <v>35</v>
      </c>
      <c r="F12" s="76">
        <v>1062</v>
      </c>
      <c r="G12" s="69">
        <f t="shared" si="6"/>
        <v>0.1</v>
      </c>
      <c r="H12" s="10">
        <f t="shared" si="4"/>
        <v>0.12</v>
      </c>
      <c r="I12" s="95">
        <f t="shared" si="5"/>
        <v>680</v>
      </c>
      <c r="J12" s="100">
        <f t="shared" ref="J12:J17" si="7">(ROUND(F12*(1-G12)*(1-H12),-1))</f>
        <v>840</v>
      </c>
      <c r="K12" s="51">
        <f t="shared" si="1"/>
        <v>60</v>
      </c>
      <c r="L12" s="35">
        <f t="shared" si="2"/>
        <v>1924</v>
      </c>
      <c r="M12" s="29">
        <f>$M$7</f>
        <v>0.05</v>
      </c>
      <c r="N12" s="82">
        <f>ROUND((D12+F12)*(1-G12)*(1-H12)*(1-M12),-1)</f>
        <v>1450</v>
      </c>
      <c r="O12" s="11"/>
      <c r="P12" s="21" t="s">
        <v>16</v>
      </c>
      <c r="Q12" s="22">
        <v>0.9</v>
      </c>
      <c r="T12" s="2"/>
      <c r="U12" s="1"/>
    </row>
    <row r="13" spans="1:21" ht="15.75" thickBot="1" x14ac:dyDescent="0.3">
      <c r="B13" s="16" t="s">
        <v>17</v>
      </c>
      <c r="C13" s="60">
        <v>40</v>
      </c>
      <c r="D13" s="61">
        <v>2503</v>
      </c>
      <c r="E13" s="75">
        <v>88</v>
      </c>
      <c r="F13" s="76">
        <v>4248</v>
      </c>
      <c r="G13" s="69">
        <f t="shared" si="6"/>
        <v>0.1</v>
      </c>
      <c r="H13" s="10">
        <f t="shared" si="4"/>
        <v>0.12</v>
      </c>
      <c r="I13" s="95">
        <f t="shared" si="5"/>
        <v>1980</v>
      </c>
      <c r="J13" s="100">
        <f t="shared" si="7"/>
        <v>3360</v>
      </c>
      <c r="K13" s="51">
        <f t="shared" si="1"/>
        <v>128</v>
      </c>
      <c r="L13" s="35">
        <f t="shared" si="2"/>
        <v>6751</v>
      </c>
      <c r="M13" s="29">
        <f t="shared" ref="M13:M14" si="8">$M$7</f>
        <v>0.05</v>
      </c>
      <c r="N13" s="82">
        <f>ROUND((D13+F13)*(1-G13)*(1-H13)*(1-M13),-1)</f>
        <v>5080</v>
      </c>
      <c r="O13" s="11"/>
      <c r="P13" s="23" t="s">
        <v>18</v>
      </c>
      <c r="Q13" s="24">
        <v>1</v>
      </c>
      <c r="T13" s="2"/>
      <c r="U13" s="1"/>
    </row>
    <row r="14" spans="1:21" x14ac:dyDescent="0.25">
      <c r="B14" s="16" t="s">
        <v>19</v>
      </c>
      <c r="C14" s="60">
        <v>100</v>
      </c>
      <c r="D14" s="61">
        <v>9600</v>
      </c>
      <c r="E14" s="75">
        <v>79</v>
      </c>
      <c r="F14" s="76">
        <v>10068</v>
      </c>
      <c r="G14" s="69">
        <f t="shared" si="6"/>
        <v>0.1</v>
      </c>
      <c r="H14" s="10">
        <f t="shared" si="4"/>
        <v>0.12</v>
      </c>
      <c r="I14" s="95">
        <f t="shared" si="5"/>
        <v>7600</v>
      </c>
      <c r="J14" s="100">
        <f t="shared" si="7"/>
        <v>7970</v>
      </c>
      <c r="K14" s="51">
        <f t="shared" si="1"/>
        <v>179</v>
      </c>
      <c r="L14" s="35">
        <f t="shared" si="2"/>
        <v>19668</v>
      </c>
      <c r="M14" s="29">
        <f t="shared" si="8"/>
        <v>0.05</v>
      </c>
      <c r="N14" s="82">
        <f>ROUND((D14+F14)*(1-G14)*(1-H14)*(1-M14),-1)</f>
        <v>14800</v>
      </c>
      <c r="O14" s="11"/>
      <c r="P14" s="25"/>
      <c r="Q14" s="26"/>
      <c r="T14" s="2"/>
      <c r="U14" s="1"/>
    </row>
    <row r="15" spans="1:21" ht="15.75" thickBot="1" x14ac:dyDescent="0.3">
      <c r="B15" s="16" t="s">
        <v>20</v>
      </c>
      <c r="C15" s="62"/>
      <c r="D15" s="63"/>
      <c r="E15" s="75">
        <v>72</v>
      </c>
      <c r="F15" s="76">
        <v>4745</v>
      </c>
      <c r="G15" s="69">
        <f t="shared" si="6"/>
        <v>0.1</v>
      </c>
      <c r="H15" s="10">
        <f t="shared" si="4"/>
        <v>0.12</v>
      </c>
      <c r="I15" s="96"/>
      <c r="J15" s="100">
        <f t="shared" si="7"/>
        <v>3760</v>
      </c>
      <c r="K15" s="51">
        <f t="shared" si="1"/>
        <v>72</v>
      </c>
      <c r="L15" s="35">
        <f t="shared" si="2"/>
        <v>4745</v>
      </c>
      <c r="M15" s="36"/>
      <c r="N15" s="82">
        <f>J15</f>
        <v>3760</v>
      </c>
      <c r="O15" s="11"/>
      <c r="T15" s="2"/>
      <c r="U15" s="1"/>
    </row>
    <row r="16" spans="1:21" ht="15.75" thickBot="1" x14ac:dyDescent="0.3">
      <c r="B16" s="16" t="s">
        <v>21</v>
      </c>
      <c r="C16" s="60">
        <v>15</v>
      </c>
      <c r="D16" s="61">
        <v>666</v>
      </c>
      <c r="E16" s="75">
        <v>14</v>
      </c>
      <c r="F16" s="76">
        <v>690</v>
      </c>
      <c r="G16" s="69">
        <f t="shared" si="6"/>
        <v>0.1</v>
      </c>
      <c r="H16" s="10">
        <f t="shared" si="4"/>
        <v>0.12</v>
      </c>
      <c r="I16" s="95">
        <f t="shared" ref="I16:I22" si="9">(ROUND(D16*(1-G16)*(1-H16),-1))</f>
        <v>530</v>
      </c>
      <c r="J16" s="100">
        <f t="shared" si="7"/>
        <v>550</v>
      </c>
      <c r="K16" s="51">
        <f t="shared" si="1"/>
        <v>29</v>
      </c>
      <c r="L16" s="35">
        <f t="shared" si="2"/>
        <v>1356</v>
      </c>
      <c r="M16" s="29">
        <f>$M$7</f>
        <v>0.05</v>
      </c>
      <c r="N16" s="82">
        <f>ROUND((D16+F16)*(1-G16)*(1-H16)*(1-M16),-1)</f>
        <v>1020</v>
      </c>
      <c r="O16" s="11"/>
      <c r="P16" s="149" t="s">
        <v>68</v>
      </c>
      <c r="Q16" s="150"/>
      <c r="T16" s="2"/>
      <c r="U16" s="1"/>
    </row>
    <row r="17" spans="2:23" ht="15.75" thickBot="1" x14ac:dyDescent="0.3">
      <c r="B17" s="16" t="s">
        <v>22</v>
      </c>
      <c r="C17" s="60">
        <v>40</v>
      </c>
      <c r="D17" s="61">
        <v>2307</v>
      </c>
      <c r="E17" s="75">
        <v>9</v>
      </c>
      <c r="F17" s="76">
        <v>537</v>
      </c>
      <c r="G17" s="69">
        <f t="shared" si="6"/>
        <v>0.1</v>
      </c>
      <c r="H17" s="10">
        <f t="shared" si="4"/>
        <v>0.12</v>
      </c>
      <c r="I17" s="95">
        <f t="shared" si="9"/>
        <v>1830</v>
      </c>
      <c r="J17" s="100">
        <f t="shared" si="7"/>
        <v>430</v>
      </c>
      <c r="K17" s="51">
        <f t="shared" si="1"/>
        <v>49</v>
      </c>
      <c r="L17" s="35">
        <f t="shared" si="2"/>
        <v>2844</v>
      </c>
      <c r="M17" s="29">
        <f>$M$7</f>
        <v>0.05</v>
      </c>
      <c r="N17" s="82">
        <f>ROUND((D17+F17)*(1-G17)*(1-H17)*(1-M17),-1)</f>
        <v>2140</v>
      </c>
      <c r="O17" s="11"/>
      <c r="P17" s="106" t="s">
        <v>69</v>
      </c>
      <c r="Q17" s="103">
        <v>59120</v>
      </c>
      <c r="T17" s="2"/>
      <c r="U17" s="1"/>
    </row>
    <row r="18" spans="2:23" ht="15.75" thickBot="1" x14ac:dyDescent="0.3">
      <c r="B18" s="16" t="s">
        <v>23</v>
      </c>
      <c r="C18" s="60">
        <v>10</v>
      </c>
      <c r="D18" s="61">
        <v>494</v>
      </c>
      <c r="E18" s="73"/>
      <c r="F18" s="74"/>
      <c r="G18" s="69">
        <f t="shared" si="6"/>
        <v>0.1</v>
      </c>
      <c r="H18" s="10">
        <f t="shared" si="4"/>
        <v>0.12</v>
      </c>
      <c r="I18" s="95">
        <f t="shared" si="9"/>
        <v>390</v>
      </c>
      <c r="J18" s="99"/>
      <c r="K18" s="50">
        <f t="shared" si="1"/>
        <v>10</v>
      </c>
      <c r="L18" s="34">
        <f t="shared" si="2"/>
        <v>494</v>
      </c>
      <c r="M18" s="36"/>
      <c r="N18" s="82">
        <f>I18</f>
        <v>390</v>
      </c>
      <c r="O18" s="11"/>
      <c r="P18" s="106" t="s">
        <v>70</v>
      </c>
      <c r="Q18" s="104">
        <v>0.5</v>
      </c>
      <c r="T18" s="2"/>
      <c r="U18" s="1"/>
    </row>
    <row r="19" spans="2:23" ht="15.75" thickBot="1" x14ac:dyDescent="0.3">
      <c r="B19" s="16" t="s">
        <v>24</v>
      </c>
      <c r="C19" s="60">
        <v>40</v>
      </c>
      <c r="D19" s="61">
        <v>1796</v>
      </c>
      <c r="E19" s="75">
        <v>28</v>
      </c>
      <c r="F19" s="76">
        <v>1247</v>
      </c>
      <c r="G19" s="69">
        <f t="shared" si="6"/>
        <v>0.1</v>
      </c>
      <c r="H19" s="10">
        <f t="shared" si="4"/>
        <v>0.12</v>
      </c>
      <c r="I19" s="95">
        <f t="shared" si="9"/>
        <v>1420</v>
      </c>
      <c r="J19" s="100">
        <f t="shared" ref="J19:J26" si="10">(ROUND(F19*(1-G19)*(1-H19),-1))</f>
        <v>990</v>
      </c>
      <c r="K19" s="51">
        <f t="shared" si="1"/>
        <v>68</v>
      </c>
      <c r="L19" s="35">
        <f t="shared" si="2"/>
        <v>3043</v>
      </c>
      <c r="M19" s="29">
        <f>$M$7</f>
        <v>0.05</v>
      </c>
      <c r="N19" s="82">
        <f t="shared" ref="N19:N26" si="11">ROUND((D19+F19)*(1-G19)*(1-H19)*(1-M19),-1)</f>
        <v>2290</v>
      </c>
      <c r="O19" s="11"/>
      <c r="P19" s="106" t="s">
        <v>71</v>
      </c>
      <c r="Q19" s="105">
        <v>0.8</v>
      </c>
      <c r="T19" s="2"/>
      <c r="U19" s="1"/>
    </row>
    <row r="20" spans="2:23" ht="15.75" thickBot="1" x14ac:dyDescent="0.3">
      <c r="B20" s="16" t="s">
        <v>25</v>
      </c>
      <c r="C20" s="60">
        <v>40</v>
      </c>
      <c r="D20" s="61">
        <v>2677</v>
      </c>
      <c r="E20" s="75">
        <v>65</v>
      </c>
      <c r="F20" s="76">
        <v>3306</v>
      </c>
      <c r="G20" s="69">
        <f t="shared" si="6"/>
        <v>0.1</v>
      </c>
      <c r="H20" s="10">
        <f t="shared" si="4"/>
        <v>0.12</v>
      </c>
      <c r="I20" s="95">
        <f t="shared" si="9"/>
        <v>2120</v>
      </c>
      <c r="J20" s="100">
        <f t="shared" si="10"/>
        <v>2620</v>
      </c>
      <c r="K20" s="51">
        <f t="shared" si="1"/>
        <v>105</v>
      </c>
      <c r="L20" s="35">
        <f t="shared" si="2"/>
        <v>5983</v>
      </c>
      <c r="M20" s="29">
        <f t="shared" ref="M20:M22" si="12">$M$7</f>
        <v>0.05</v>
      </c>
      <c r="N20" s="82">
        <f t="shared" si="11"/>
        <v>4500</v>
      </c>
      <c r="O20" s="11"/>
      <c r="Q20" s="81"/>
      <c r="T20" s="2"/>
      <c r="U20" s="1"/>
    </row>
    <row r="21" spans="2:23" ht="15.75" customHeight="1" x14ac:dyDescent="0.25">
      <c r="B21" s="16" t="s">
        <v>26</v>
      </c>
      <c r="C21" s="60">
        <v>10</v>
      </c>
      <c r="D21" s="61">
        <v>246</v>
      </c>
      <c r="E21" s="75">
        <v>9</v>
      </c>
      <c r="F21" s="76">
        <v>548</v>
      </c>
      <c r="G21" s="69">
        <f t="shared" si="6"/>
        <v>0.1</v>
      </c>
      <c r="H21" s="10">
        <f t="shared" si="4"/>
        <v>0.12</v>
      </c>
      <c r="I21" s="95">
        <f t="shared" si="9"/>
        <v>190</v>
      </c>
      <c r="J21" s="100">
        <f t="shared" si="10"/>
        <v>430</v>
      </c>
      <c r="K21" s="51">
        <f t="shared" si="1"/>
        <v>19</v>
      </c>
      <c r="L21" s="35">
        <f t="shared" si="2"/>
        <v>794</v>
      </c>
      <c r="M21" s="29">
        <f t="shared" si="12"/>
        <v>0.05</v>
      </c>
      <c r="N21" s="82">
        <f t="shared" si="11"/>
        <v>600</v>
      </c>
      <c r="O21" s="11"/>
      <c r="P21" s="145" t="s">
        <v>98</v>
      </c>
      <c r="Q21" s="147">
        <f>SUM(Q17*Q18*Q19)</f>
        <v>23648</v>
      </c>
      <c r="T21" s="2"/>
      <c r="U21" s="1"/>
    </row>
    <row r="22" spans="2:23" ht="15.75" customHeight="1" thickBot="1" x14ac:dyDescent="0.3">
      <c r="B22" s="16" t="s">
        <v>27</v>
      </c>
      <c r="C22" s="60">
        <v>15</v>
      </c>
      <c r="D22" s="61">
        <v>739</v>
      </c>
      <c r="E22" s="75">
        <v>14</v>
      </c>
      <c r="F22" s="76">
        <v>550</v>
      </c>
      <c r="G22" s="69">
        <f t="shared" si="6"/>
        <v>0.1</v>
      </c>
      <c r="H22" s="10">
        <f t="shared" si="4"/>
        <v>0.12</v>
      </c>
      <c r="I22" s="95">
        <f t="shared" si="9"/>
        <v>590</v>
      </c>
      <c r="J22" s="100">
        <f t="shared" si="10"/>
        <v>440</v>
      </c>
      <c r="K22" s="51">
        <f t="shared" si="1"/>
        <v>29</v>
      </c>
      <c r="L22" s="35">
        <f t="shared" si="2"/>
        <v>1289</v>
      </c>
      <c r="M22" s="29">
        <f t="shared" si="12"/>
        <v>0.05</v>
      </c>
      <c r="N22" s="82">
        <f t="shared" si="11"/>
        <v>970</v>
      </c>
      <c r="O22" s="11"/>
      <c r="P22" s="146"/>
      <c r="Q22" s="148"/>
      <c r="T22" s="2"/>
      <c r="U22" s="1"/>
    </row>
    <row r="23" spans="2:23" ht="15.75" customHeight="1" thickBot="1" x14ac:dyDescent="0.3">
      <c r="B23" s="16" t="s">
        <v>28</v>
      </c>
      <c r="C23" s="60">
        <v>10</v>
      </c>
      <c r="D23" s="61">
        <v>224</v>
      </c>
      <c r="E23" s="75">
        <v>8</v>
      </c>
      <c r="F23" s="76">
        <v>260</v>
      </c>
      <c r="G23" s="69">
        <f t="shared" si="6"/>
        <v>0.1</v>
      </c>
      <c r="H23" s="10">
        <f t="shared" si="4"/>
        <v>0.12</v>
      </c>
      <c r="I23" s="95">
        <f t="shared" ref="I23:I33" si="13">(ROUND(D23*(1-G23)*(1-H23),-1))</f>
        <v>180</v>
      </c>
      <c r="J23" s="100">
        <f t="shared" si="10"/>
        <v>210</v>
      </c>
      <c r="K23" s="51">
        <f t="shared" si="1"/>
        <v>18</v>
      </c>
      <c r="L23" s="35">
        <f t="shared" si="2"/>
        <v>484</v>
      </c>
      <c r="M23" s="10">
        <f>$M$7</f>
        <v>0.05</v>
      </c>
      <c r="N23" s="82">
        <f t="shared" si="11"/>
        <v>360</v>
      </c>
      <c r="O23" s="11"/>
      <c r="U23" s="1"/>
    </row>
    <row r="24" spans="2:23" ht="15.75" customHeight="1" x14ac:dyDescent="0.25">
      <c r="B24" s="85" t="s">
        <v>29</v>
      </c>
      <c r="C24" s="86">
        <f t="shared" ref="C24:D24" si="14">SUM(C25:C33)</f>
        <v>369</v>
      </c>
      <c r="D24" s="87">
        <f t="shared" si="14"/>
        <v>40602</v>
      </c>
      <c r="E24" s="88">
        <f>SUM(E25:E33)</f>
        <v>145</v>
      </c>
      <c r="F24" s="89">
        <f>SUM(F25:F33)</f>
        <v>18965</v>
      </c>
      <c r="G24" s="90">
        <f>$G$6</f>
        <v>0.3</v>
      </c>
      <c r="H24" s="91">
        <f t="shared" si="4"/>
        <v>0.12</v>
      </c>
      <c r="I24" s="128">
        <f t="shared" si="13"/>
        <v>25010</v>
      </c>
      <c r="J24" s="129">
        <f t="shared" si="10"/>
        <v>11680</v>
      </c>
      <c r="K24" s="93">
        <f t="shared" si="1"/>
        <v>514</v>
      </c>
      <c r="L24" s="94">
        <f t="shared" si="2"/>
        <v>59567</v>
      </c>
      <c r="M24" s="92">
        <f>$M$6</f>
        <v>7.4999999999999997E-2</v>
      </c>
      <c r="N24" s="130">
        <f t="shared" si="11"/>
        <v>33940</v>
      </c>
      <c r="O24" s="4"/>
      <c r="P24" s="109"/>
      <c r="Q24" s="2"/>
      <c r="U24" s="1"/>
    </row>
    <row r="25" spans="2:23" ht="15" customHeight="1" x14ac:dyDescent="0.25">
      <c r="B25" s="37" t="s">
        <v>30</v>
      </c>
      <c r="C25" s="64">
        <v>21</v>
      </c>
      <c r="D25" s="65">
        <v>1940</v>
      </c>
      <c r="E25" s="77">
        <v>10</v>
      </c>
      <c r="F25" s="78">
        <v>1290</v>
      </c>
      <c r="G25" s="70">
        <f t="shared" ref="G25:G33" si="15">$G$7</f>
        <v>0.1</v>
      </c>
      <c r="H25" s="27">
        <f t="shared" si="4"/>
        <v>0.12</v>
      </c>
      <c r="I25" s="97">
        <f t="shared" si="13"/>
        <v>1540</v>
      </c>
      <c r="J25" s="101">
        <f t="shared" si="10"/>
        <v>1020</v>
      </c>
      <c r="K25" s="52">
        <f t="shared" si="1"/>
        <v>31</v>
      </c>
      <c r="L25" s="31">
        <f t="shared" si="2"/>
        <v>3230</v>
      </c>
      <c r="M25" s="32">
        <f>$M$7</f>
        <v>0.05</v>
      </c>
      <c r="N25" s="83">
        <f t="shared" si="11"/>
        <v>2430</v>
      </c>
      <c r="O25" s="11"/>
      <c r="P25" s="2"/>
      <c r="Q25" s="2"/>
      <c r="U25" s="1"/>
    </row>
    <row r="26" spans="2:23" ht="15" customHeight="1" x14ac:dyDescent="0.25">
      <c r="B26" s="38" t="s">
        <v>31</v>
      </c>
      <c r="C26" s="64">
        <v>85</v>
      </c>
      <c r="D26" s="65">
        <v>9254</v>
      </c>
      <c r="E26" s="77">
        <v>64</v>
      </c>
      <c r="F26" s="78">
        <v>8662</v>
      </c>
      <c r="G26" s="70">
        <f t="shared" si="15"/>
        <v>0.1</v>
      </c>
      <c r="H26" s="27">
        <f t="shared" si="4"/>
        <v>0.12</v>
      </c>
      <c r="I26" s="97">
        <f t="shared" si="13"/>
        <v>7330</v>
      </c>
      <c r="J26" s="101">
        <f t="shared" si="10"/>
        <v>6860</v>
      </c>
      <c r="K26" s="52">
        <f t="shared" si="1"/>
        <v>149</v>
      </c>
      <c r="L26" s="31">
        <f t="shared" si="2"/>
        <v>17916</v>
      </c>
      <c r="M26" s="32">
        <f>$M$7</f>
        <v>0.05</v>
      </c>
      <c r="N26" s="83">
        <f t="shared" si="11"/>
        <v>13480</v>
      </c>
      <c r="O26" s="11"/>
      <c r="P26" s="2"/>
      <c r="Q26" s="2"/>
      <c r="U26" s="1"/>
      <c r="W26" s="1"/>
    </row>
    <row r="27" spans="2:23" ht="15.75" customHeight="1" x14ac:dyDescent="0.25">
      <c r="B27" s="38" t="s">
        <v>32</v>
      </c>
      <c r="C27" s="64">
        <v>36</v>
      </c>
      <c r="D27" s="65">
        <v>3782</v>
      </c>
      <c r="E27" s="77"/>
      <c r="F27" s="78"/>
      <c r="G27" s="70">
        <f t="shared" si="15"/>
        <v>0.1</v>
      </c>
      <c r="H27" s="27">
        <f t="shared" si="4"/>
        <v>0.12</v>
      </c>
      <c r="I27" s="97">
        <f t="shared" si="13"/>
        <v>3000</v>
      </c>
      <c r="J27" s="101"/>
      <c r="K27" s="52">
        <f t="shared" si="1"/>
        <v>36</v>
      </c>
      <c r="L27" s="31">
        <f t="shared" si="2"/>
        <v>3782</v>
      </c>
      <c r="M27" s="32"/>
      <c r="N27" s="83">
        <f>I27</f>
        <v>3000</v>
      </c>
      <c r="O27" s="11"/>
      <c r="P27" s="2"/>
      <c r="Q27" s="2"/>
      <c r="U27" s="1"/>
    </row>
    <row r="28" spans="2:23" ht="15.75" customHeight="1" x14ac:dyDescent="0.25">
      <c r="B28" s="38" t="s">
        <v>33</v>
      </c>
      <c r="C28" s="64">
        <v>87</v>
      </c>
      <c r="D28" s="65">
        <v>9293</v>
      </c>
      <c r="E28" s="77">
        <v>48</v>
      </c>
      <c r="F28" s="78">
        <v>6386</v>
      </c>
      <c r="G28" s="70">
        <f t="shared" si="15"/>
        <v>0.1</v>
      </c>
      <c r="H28" s="27">
        <f t="shared" si="4"/>
        <v>0.12</v>
      </c>
      <c r="I28" s="97">
        <f t="shared" si="13"/>
        <v>7360</v>
      </c>
      <c r="J28" s="101">
        <f>(ROUND(F28*(1-G28)*(1-H28),-1))</f>
        <v>5060</v>
      </c>
      <c r="K28" s="52">
        <f t="shared" si="1"/>
        <v>135</v>
      </c>
      <c r="L28" s="31">
        <f t="shared" si="2"/>
        <v>15679</v>
      </c>
      <c r="M28" s="32">
        <f>$M$7</f>
        <v>0.05</v>
      </c>
      <c r="N28" s="83">
        <f>ROUND((D28+F28)*(1-G28)*(1-H28)*(1-M28),-1)</f>
        <v>11800</v>
      </c>
      <c r="O28" s="11"/>
      <c r="U28" s="1"/>
    </row>
    <row r="29" spans="2:23" ht="15.75" customHeight="1" x14ac:dyDescent="0.25">
      <c r="B29" s="38" t="s">
        <v>34</v>
      </c>
      <c r="C29" s="64">
        <v>25</v>
      </c>
      <c r="D29" s="65">
        <v>2685</v>
      </c>
      <c r="E29" s="77">
        <v>5</v>
      </c>
      <c r="F29" s="78">
        <v>564</v>
      </c>
      <c r="G29" s="70">
        <f t="shared" si="15"/>
        <v>0.1</v>
      </c>
      <c r="H29" s="27">
        <f t="shared" si="4"/>
        <v>0.12</v>
      </c>
      <c r="I29" s="97">
        <f t="shared" si="13"/>
        <v>2130</v>
      </c>
      <c r="J29" s="101">
        <f>(ROUND(F29*(1-G29)*(1-H29),-1))</f>
        <v>450</v>
      </c>
      <c r="K29" s="52">
        <f t="shared" si="1"/>
        <v>30</v>
      </c>
      <c r="L29" s="31">
        <f t="shared" si="2"/>
        <v>3249</v>
      </c>
      <c r="M29" s="32">
        <f>$M$7</f>
        <v>0.05</v>
      </c>
      <c r="N29" s="83">
        <f t="shared" ref="N29:N30" si="16">ROUND((D29+F29)*(1-G29)*(1-H29)*(1-M29),-1)</f>
        <v>2440</v>
      </c>
      <c r="O29" s="11"/>
      <c r="P29" s="2"/>
      <c r="Q29" s="2"/>
      <c r="U29" s="1"/>
    </row>
    <row r="30" spans="2:23" ht="15" customHeight="1" x14ac:dyDescent="0.25">
      <c r="B30" s="38" t="s">
        <v>35</v>
      </c>
      <c r="C30" s="64">
        <v>4</v>
      </c>
      <c r="D30" s="65">
        <v>440</v>
      </c>
      <c r="E30" s="77">
        <v>10</v>
      </c>
      <c r="F30" s="78">
        <v>743</v>
      </c>
      <c r="G30" s="70">
        <f t="shared" si="15"/>
        <v>0.1</v>
      </c>
      <c r="H30" s="27">
        <f t="shared" si="4"/>
        <v>0.12</v>
      </c>
      <c r="I30" s="97">
        <f t="shared" si="13"/>
        <v>350</v>
      </c>
      <c r="J30" s="101">
        <f>(ROUND(F30*(1-G30)*(1-H30),-1))</f>
        <v>590</v>
      </c>
      <c r="K30" s="52">
        <f t="shared" si="1"/>
        <v>14</v>
      </c>
      <c r="L30" s="31">
        <f t="shared" si="2"/>
        <v>1183</v>
      </c>
      <c r="M30" s="32">
        <f>$M$7</f>
        <v>0.05</v>
      </c>
      <c r="N30" s="83">
        <f t="shared" si="16"/>
        <v>890</v>
      </c>
      <c r="O30" s="11"/>
      <c r="P30" s="2"/>
      <c r="Q30" s="2"/>
      <c r="U30" s="1"/>
    </row>
    <row r="31" spans="2:23" ht="15" customHeight="1" x14ac:dyDescent="0.25">
      <c r="B31" s="38" t="s">
        <v>36</v>
      </c>
      <c r="C31" s="64">
        <v>45</v>
      </c>
      <c r="D31" s="65">
        <v>5323</v>
      </c>
      <c r="E31" s="77">
        <v>3</v>
      </c>
      <c r="F31" s="78">
        <v>480</v>
      </c>
      <c r="G31" s="70">
        <f t="shared" si="15"/>
        <v>0.1</v>
      </c>
      <c r="H31" s="27">
        <f t="shared" si="4"/>
        <v>0.12</v>
      </c>
      <c r="I31" s="97">
        <f t="shared" si="13"/>
        <v>4220</v>
      </c>
      <c r="J31" s="101">
        <f>(ROUND(F31*(1-G31)*(1-H31),-1))</f>
        <v>380</v>
      </c>
      <c r="K31" s="52">
        <f t="shared" si="1"/>
        <v>48</v>
      </c>
      <c r="L31" s="31">
        <f t="shared" si="2"/>
        <v>5803</v>
      </c>
      <c r="M31" s="32">
        <f>$M$7</f>
        <v>0.05</v>
      </c>
      <c r="N31" s="83">
        <f>ROUND((D31+F31)*(1-G31)*(1-H31)*(1-M31),-1)</f>
        <v>4370</v>
      </c>
      <c r="O31" s="11"/>
      <c r="Q31" s="28"/>
      <c r="U31" s="1"/>
    </row>
    <row r="32" spans="2:23" ht="15.75" customHeight="1" x14ac:dyDescent="0.25">
      <c r="B32" s="38" t="s">
        <v>37</v>
      </c>
      <c r="C32" s="64">
        <v>36</v>
      </c>
      <c r="D32" s="65">
        <v>4169</v>
      </c>
      <c r="E32" s="77"/>
      <c r="F32" s="78"/>
      <c r="G32" s="70">
        <f t="shared" si="15"/>
        <v>0.1</v>
      </c>
      <c r="H32" s="54">
        <f t="shared" si="4"/>
        <v>0.12</v>
      </c>
      <c r="I32" s="97">
        <f t="shared" si="13"/>
        <v>3300</v>
      </c>
      <c r="J32" s="101"/>
      <c r="K32" s="52">
        <f t="shared" si="1"/>
        <v>36</v>
      </c>
      <c r="L32" s="31">
        <f t="shared" si="2"/>
        <v>4169</v>
      </c>
      <c r="M32" s="32"/>
      <c r="N32" s="83">
        <f>I32</f>
        <v>3300</v>
      </c>
      <c r="O32" s="11"/>
      <c r="Q32" s="2"/>
      <c r="U32" s="1"/>
    </row>
    <row r="33" spans="2:21" ht="15.75" customHeight="1" thickBot="1" x14ac:dyDescent="0.3">
      <c r="B33" s="39" t="s">
        <v>38</v>
      </c>
      <c r="C33" s="66">
        <v>30</v>
      </c>
      <c r="D33" s="67">
        <v>3716</v>
      </c>
      <c r="E33" s="79">
        <v>5</v>
      </c>
      <c r="F33" s="80">
        <v>840</v>
      </c>
      <c r="G33" s="71">
        <f t="shared" si="15"/>
        <v>0.1</v>
      </c>
      <c r="H33" s="55">
        <f t="shared" si="4"/>
        <v>0.12</v>
      </c>
      <c r="I33" s="98">
        <f t="shared" si="13"/>
        <v>2940</v>
      </c>
      <c r="J33" s="102">
        <f>(ROUND(F33*(1-G33)*(1-H33),-1))</f>
        <v>670</v>
      </c>
      <c r="K33" s="53">
        <f t="shared" si="1"/>
        <v>35</v>
      </c>
      <c r="L33" s="40">
        <f t="shared" si="2"/>
        <v>4556</v>
      </c>
      <c r="M33" s="41">
        <f>$M$7</f>
        <v>0.05</v>
      </c>
      <c r="N33" s="84">
        <f>ROUND((D33+F33)*(1-G33)*(1-H33)*(1-M33),-1)</f>
        <v>3430</v>
      </c>
      <c r="O33" s="11"/>
      <c r="Q33" s="2"/>
      <c r="U33" s="1"/>
    </row>
    <row r="34" spans="2:21" ht="15.75" customHeight="1" x14ac:dyDescent="0.25">
      <c r="O34" s="2"/>
      <c r="U34" s="1"/>
    </row>
    <row r="35" spans="2:21" ht="15.75" customHeight="1" x14ac:dyDescent="0.25">
      <c r="O35" s="2"/>
      <c r="U35" s="1"/>
    </row>
    <row r="36" spans="2:21" ht="15.75" customHeight="1" x14ac:dyDescent="0.25">
      <c r="O36" s="2"/>
      <c r="U36" s="1"/>
    </row>
    <row r="37" spans="2:21" ht="15.75" customHeight="1" x14ac:dyDescent="0.25">
      <c r="O37" s="2"/>
      <c r="U37" s="1"/>
    </row>
    <row r="38" spans="2:21" ht="15.75" customHeight="1" x14ac:dyDescent="0.25">
      <c r="O38" s="2"/>
      <c r="U38" s="1"/>
    </row>
    <row r="39" spans="2:21" ht="15.75" customHeight="1" x14ac:dyDescent="0.25">
      <c r="O39" s="2"/>
      <c r="U39" s="1"/>
    </row>
    <row r="40" spans="2:21" ht="15.75" customHeight="1" x14ac:dyDescent="0.25">
      <c r="O40" s="2"/>
      <c r="U40" s="1"/>
    </row>
    <row r="41" spans="2:21" ht="15.75" customHeight="1" x14ac:dyDescent="0.25">
      <c r="O41" s="2"/>
      <c r="U41" s="1"/>
    </row>
    <row r="42" spans="2:21" ht="15.75" customHeight="1" x14ac:dyDescent="0.25">
      <c r="O42" s="2"/>
      <c r="U42" s="1"/>
    </row>
    <row r="43" spans="2:21" ht="15.75" customHeight="1" x14ac:dyDescent="0.25">
      <c r="O43" s="2"/>
      <c r="U43" s="1"/>
    </row>
    <row r="44" spans="2:21" ht="15.75" customHeight="1" x14ac:dyDescent="0.25">
      <c r="O44" s="2"/>
      <c r="U44" s="1"/>
    </row>
    <row r="45" spans="2:21" ht="15.75" customHeight="1" x14ac:dyDescent="0.25">
      <c r="O45" s="2"/>
      <c r="U45" s="1"/>
    </row>
    <row r="46" spans="2:21" ht="15.75" customHeight="1" x14ac:dyDescent="0.25">
      <c r="O46" s="2"/>
      <c r="U46" s="1"/>
    </row>
    <row r="47" spans="2:21" ht="15.75" customHeight="1" x14ac:dyDescent="0.25">
      <c r="O47" s="2"/>
      <c r="U47" s="1"/>
    </row>
    <row r="48" spans="2:21" ht="15.75" customHeight="1" x14ac:dyDescent="0.25">
      <c r="O48" s="2"/>
      <c r="U48" s="1"/>
    </row>
    <row r="49" spans="15:21" ht="15.75" customHeight="1" x14ac:dyDescent="0.25">
      <c r="O49" s="2"/>
      <c r="U49" s="1"/>
    </row>
    <row r="50" spans="15:21" ht="15.75" customHeight="1" x14ac:dyDescent="0.25">
      <c r="O50" s="2"/>
      <c r="U50" s="1"/>
    </row>
    <row r="51" spans="15:21" ht="15.75" customHeight="1" x14ac:dyDescent="0.25">
      <c r="O51" s="2"/>
      <c r="U51" s="1"/>
    </row>
    <row r="52" spans="15:21" ht="15.75" customHeight="1" x14ac:dyDescent="0.25">
      <c r="O52" s="2"/>
      <c r="U52" s="1"/>
    </row>
    <row r="53" spans="15:21" ht="15.75" customHeight="1" x14ac:dyDescent="0.25">
      <c r="O53" s="2"/>
      <c r="U53" s="1"/>
    </row>
    <row r="54" spans="15:21" ht="15.75" customHeight="1" x14ac:dyDescent="0.25">
      <c r="O54" s="2"/>
      <c r="U54" s="1"/>
    </row>
    <row r="55" spans="15:21" ht="15.75" customHeight="1" x14ac:dyDescent="0.25">
      <c r="O55" s="2"/>
      <c r="U55" s="1"/>
    </row>
    <row r="56" spans="15:21" ht="15.75" customHeight="1" x14ac:dyDescent="0.25">
      <c r="O56" s="2"/>
      <c r="U56" s="1"/>
    </row>
    <row r="57" spans="15:21" ht="15.75" customHeight="1" x14ac:dyDescent="0.25">
      <c r="O57" s="2"/>
      <c r="U57" s="1"/>
    </row>
    <row r="58" spans="15:21" ht="15.75" customHeight="1" x14ac:dyDescent="0.25">
      <c r="O58" s="2"/>
      <c r="U58" s="1"/>
    </row>
    <row r="59" spans="15:21" ht="15.75" customHeight="1" x14ac:dyDescent="0.25">
      <c r="O59" s="2"/>
      <c r="U59" s="1"/>
    </row>
    <row r="60" spans="15:21" ht="15.75" customHeight="1" x14ac:dyDescent="0.25">
      <c r="O60" s="2"/>
      <c r="U60" s="1"/>
    </row>
    <row r="61" spans="15:21" ht="15.75" customHeight="1" x14ac:dyDescent="0.25">
      <c r="O61" s="2"/>
      <c r="U61" s="1"/>
    </row>
    <row r="62" spans="15:21" ht="15.75" customHeight="1" x14ac:dyDescent="0.25">
      <c r="O62" s="2"/>
      <c r="U62" s="1"/>
    </row>
    <row r="63" spans="15:21" ht="15.75" customHeight="1" x14ac:dyDescent="0.25">
      <c r="O63" s="2"/>
      <c r="U63" s="1"/>
    </row>
    <row r="64" spans="15:21" ht="15.75" customHeight="1" x14ac:dyDescent="0.25">
      <c r="O64" s="2"/>
      <c r="U64" s="1"/>
    </row>
    <row r="65" spans="15:21" ht="15.75" customHeight="1" x14ac:dyDescent="0.25">
      <c r="O65" s="2"/>
      <c r="U65" s="1"/>
    </row>
    <row r="66" spans="15:21" ht="15.75" customHeight="1" x14ac:dyDescent="0.25">
      <c r="O66" s="2"/>
      <c r="U66" s="1"/>
    </row>
    <row r="67" spans="15:21" ht="15.75" customHeight="1" x14ac:dyDescent="0.25">
      <c r="O67" s="2"/>
      <c r="U67" s="1"/>
    </row>
    <row r="68" spans="15:21" ht="15.75" customHeight="1" x14ac:dyDescent="0.25">
      <c r="O68" s="2"/>
      <c r="U68" s="1"/>
    </row>
    <row r="69" spans="15:21" ht="15.75" customHeight="1" x14ac:dyDescent="0.25">
      <c r="O69" s="2"/>
      <c r="U69" s="1"/>
    </row>
    <row r="70" spans="15:21" ht="15.75" customHeight="1" x14ac:dyDescent="0.25">
      <c r="O70" s="2"/>
      <c r="U70" s="1"/>
    </row>
    <row r="71" spans="15:21" ht="15.75" customHeight="1" x14ac:dyDescent="0.25">
      <c r="O71" s="2"/>
      <c r="U71" s="1"/>
    </row>
    <row r="72" spans="15:21" ht="15.75" customHeight="1" x14ac:dyDescent="0.25">
      <c r="O72" s="2"/>
      <c r="U72" s="1"/>
    </row>
    <row r="73" spans="15:21" ht="15.75" customHeight="1" x14ac:dyDescent="0.25">
      <c r="O73" s="2"/>
      <c r="U73" s="1"/>
    </row>
    <row r="74" spans="15:21" ht="15.75" customHeight="1" x14ac:dyDescent="0.25">
      <c r="O74" s="2"/>
      <c r="U74" s="1"/>
    </row>
    <row r="75" spans="15:21" ht="15.75" customHeight="1" x14ac:dyDescent="0.25">
      <c r="O75" s="2"/>
      <c r="U75" s="1"/>
    </row>
    <row r="76" spans="15:21" ht="15.75" customHeight="1" x14ac:dyDescent="0.25">
      <c r="O76" s="2"/>
      <c r="U76" s="1"/>
    </row>
    <row r="77" spans="15:21" ht="15.75" customHeight="1" x14ac:dyDescent="0.25">
      <c r="O77" s="2"/>
      <c r="U77" s="1"/>
    </row>
    <row r="78" spans="15:21" ht="15.75" customHeight="1" x14ac:dyDescent="0.25">
      <c r="O78" s="2"/>
      <c r="U78" s="1"/>
    </row>
    <row r="79" spans="15:21" ht="15.75" customHeight="1" x14ac:dyDescent="0.25">
      <c r="O79" s="2"/>
      <c r="U79" s="1"/>
    </row>
    <row r="80" spans="15:21" ht="15.75" customHeight="1" x14ac:dyDescent="0.25">
      <c r="O80" s="2"/>
      <c r="U80" s="1"/>
    </row>
    <row r="81" spans="15:21" ht="15.75" customHeight="1" x14ac:dyDescent="0.25">
      <c r="O81" s="2"/>
      <c r="U81" s="1"/>
    </row>
    <row r="82" spans="15:21" ht="15.75" customHeight="1" x14ac:dyDescent="0.25">
      <c r="O82" s="2"/>
      <c r="U82" s="1"/>
    </row>
    <row r="83" spans="15:21" ht="15.75" customHeight="1" x14ac:dyDescent="0.25">
      <c r="O83" s="2"/>
      <c r="U83" s="1"/>
    </row>
    <row r="84" spans="15:21" ht="15.75" customHeight="1" x14ac:dyDescent="0.25">
      <c r="O84" s="2"/>
      <c r="U84" s="1"/>
    </row>
    <row r="85" spans="15:21" ht="15.75" customHeight="1" x14ac:dyDescent="0.25">
      <c r="O85" s="2"/>
      <c r="U85" s="1"/>
    </row>
    <row r="86" spans="15:21" ht="15.75" customHeight="1" x14ac:dyDescent="0.25">
      <c r="O86" s="2"/>
      <c r="U86" s="1"/>
    </row>
    <row r="87" spans="15:21" ht="15.75" customHeight="1" x14ac:dyDescent="0.25">
      <c r="O87" s="2"/>
      <c r="U87" s="1"/>
    </row>
    <row r="88" spans="15:21" ht="15.75" customHeight="1" x14ac:dyDescent="0.25">
      <c r="O88" s="2"/>
      <c r="U88" s="1"/>
    </row>
    <row r="89" spans="15:21" ht="15.75" customHeight="1" x14ac:dyDescent="0.25">
      <c r="O89" s="2"/>
      <c r="U89" s="1"/>
    </row>
    <row r="90" spans="15:21" ht="15.75" customHeight="1" x14ac:dyDescent="0.25">
      <c r="O90" s="2"/>
      <c r="U90" s="1"/>
    </row>
    <row r="91" spans="15:21" ht="15.75" customHeight="1" x14ac:dyDescent="0.25">
      <c r="O91" s="2"/>
      <c r="U91" s="1"/>
    </row>
    <row r="92" spans="15:21" ht="15.75" customHeight="1" x14ac:dyDescent="0.25">
      <c r="O92" s="2"/>
      <c r="U92" s="1"/>
    </row>
    <row r="93" spans="15:21" ht="15.75" customHeight="1" x14ac:dyDescent="0.25">
      <c r="O93" s="2"/>
      <c r="U93" s="1"/>
    </row>
    <row r="94" spans="15:21" ht="15.75" customHeight="1" x14ac:dyDescent="0.25">
      <c r="O94" s="2"/>
      <c r="U94" s="1"/>
    </row>
    <row r="95" spans="15:21" ht="15.75" customHeight="1" x14ac:dyDescent="0.25">
      <c r="O95" s="2"/>
      <c r="U95" s="1"/>
    </row>
    <row r="96" spans="15:21" ht="15.75" customHeight="1" x14ac:dyDescent="0.25">
      <c r="O96" s="2"/>
      <c r="U96" s="1"/>
    </row>
    <row r="97" spans="15:21" ht="15.75" customHeight="1" x14ac:dyDescent="0.25">
      <c r="O97" s="2"/>
      <c r="U97" s="1"/>
    </row>
    <row r="98" spans="15:21" ht="15.75" customHeight="1" x14ac:dyDescent="0.25">
      <c r="O98" s="2"/>
      <c r="U98" s="1"/>
    </row>
    <row r="99" spans="15:21" ht="15.75" customHeight="1" x14ac:dyDescent="0.25">
      <c r="O99" s="2"/>
      <c r="U99" s="1"/>
    </row>
    <row r="100" spans="15:21" ht="15.75" customHeight="1" x14ac:dyDescent="0.25">
      <c r="O100" s="2"/>
      <c r="U100" s="1"/>
    </row>
    <row r="101" spans="15:21" ht="15.75" customHeight="1" x14ac:dyDescent="0.25">
      <c r="O101" s="2"/>
      <c r="U101" s="1"/>
    </row>
    <row r="102" spans="15:21" ht="15.75" customHeight="1" x14ac:dyDescent="0.25">
      <c r="O102" s="2"/>
      <c r="U102" s="1"/>
    </row>
    <row r="103" spans="15:21" ht="15.75" customHeight="1" x14ac:dyDescent="0.25">
      <c r="O103" s="2"/>
      <c r="U103" s="1"/>
    </row>
    <row r="104" spans="15:21" ht="15.75" customHeight="1" x14ac:dyDescent="0.25">
      <c r="O104" s="2"/>
      <c r="U104" s="1"/>
    </row>
    <row r="105" spans="15:21" ht="15.75" customHeight="1" x14ac:dyDescent="0.25">
      <c r="O105" s="2"/>
      <c r="U105" s="1"/>
    </row>
    <row r="106" spans="15:21" ht="15.75" customHeight="1" x14ac:dyDescent="0.25">
      <c r="O106" s="2"/>
      <c r="U106" s="1"/>
    </row>
    <row r="107" spans="15:21" ht="15.75" customHeight="1" x14ac:dyDescent="0.25">
      <c r="O107" s="2"/>
      <c r="U107" s="1"/>
    </row>
    <row r="108" spans="15:21" ht="15.75" customHeight="1" x14ac:dyDescent="0.25">
      <c r="O108" s="2"/>
      <c r="U108" s="1"/>
    </row>
    <row r="109" spans="15:21" ht="15.75" customHeight="1" x14ac:dyDescent="0.25">
      <c r="O109" s="2"/>
      <c r="U109" s="1"/>
    </row>
    <row r="110" spans="15:21" ht="15.75" customHeight="1" x14ac:dyDescent="0.25">
      <c r="O110" s="2"/>
      <c r="U110" s="1"/>
    </row>
    <row r="111" spans="15:21" ht="15.75" customHeight="1" x14ac:dyDescent="0.25">
      <c r="O111" s="2"/>
      <c r="U111" s="1"/>
    </row>
    <row r="112" spans="15:21" ht="15.75" customHeight="1" x14ac:dyDescent="0.25">
      <c r="O112" s="2"/>
      <c r="U112" s="1"/>
    </row>
    <row r="113" spans="15:21" ht="15.75" customHeight="1" x14ac:dyDescent="0.25">
      <c r="O113" s="2"/>
      <c r="U113" s="1"/>
    </row>
    <row r="114" spans="15:21" ht="15.75" customHeight="1" x14ac:dyDescent="0.25">
      <c r="O114" s="2"/>
      <c r="U114" s="1"/>
    </row>
    <row r="115" spans="15:21" ht="15.75" customHeight="1" x14ac:dyDescent="0.25">
      <c r="O115" s="2"/>
      <c r="U115" s="1"/>
    </row>
    <row r="116" spans="15:21" ht="15.75" customHeight="1" x14ac:dyDescent="0.25">
      <c r="O116" s="2"/>
      <c r="U116" s="1"/>
    </row>
    <row r="117" spans="15:21" ht="15.75" customHeight="1" x14ac:dyDescent="0.25">
      <c r="O117" s="2"/>
      <c r="U117" s="1"/>
    </row>
    <row r="118" spans="15:21" ht="15.75" customHeight="1" x14ac:dyDescent="0.25">
      <c r="O118" s="2"/>
      <c r="U118" s="1"/>
    </row>
    <row r="119" spans="15:21" ht="15.75" customHeight="1" x14ac:dyDescent="0.25">
      <c r="O119" s="2"/>
      <c r="U119" s="1"/>
    </row>
    <row r="120" spans="15:21" ht="15.75" customHeight="1" x14ac:dyDescent="0.25">
      <c r="O120" s="2"/>
      <c r="U120" s="1"/>
    </row>
    <row r="121" spans="15:21" ht="15.75" customHeight="1" x14ac:dyDescent="0.25">
      <c r="O121" s="2"/>
      <c r="U121" s="1"/>
    </row>
    <row r="122" spans="15:21" ht="15.75" customHeight="1" x14ac:dyDescent="0.25">
      <c r="O122" s="2"/>
      <c r="U122" s="1"/>
    </row>
    <row r="123" spans="15:21" ht="15.75" customHeight="1" x14ac:dyDescent="0.25">
      <c r="O123" s="2"/>
      <c r="U123" s="1"/>
    </row>
    <row r="124" spans="15:21" ht="15.75" customHeight="1" x14ac:dyDescent="0.25">
      <c r="O124" s="2"/>
      <c r="U124" s="1"/>
    </row>
    <row r="125" spans="15:21" ht="15.75" customHeight="1" x14ac:dyDescent="0.25">
      <c r="O125" s="2"/>
      <c r="U125" s="1"/>
    </row>
    <row r="126" spans="15:21" ht="15.75" customHeight="1" x14ac:dyDescent="0.25">
      <c r="O126" s="2"/>
      <c r="U126" s="1"/>
    </row>
    <row r="127" spans="15:21" ht="15.75" customHeight="1" x14ac:dyDescent="0.25">
      <c r="O127" s="2"/>
      <c r="U127" s="1"/>
    </row>
    <row r="128" spans="15:21" ht="15.75" customHeight="1" x14ac:dyDescent="0.25">
      <c r="O128" s="2"/>
      <c r="U128" s="1"/>
    </row>
    <row r="129" spans="15:21" ht="15.75" customHeight="1" x14ac:dyDescent="0.25">
      <c r="O129" s="2"/>
      <c r="U129" s="1"/>
    </row>
    <row r="130" spans="15:21" ht="15.75" customHeight="1" x14ac:dyDescent="0.25">
      <c r="O130" s="2"/>
      <c r="U130" s="1"/>
    </row>
    <row r="131" spans="15:21" ht="15.75" customHeight="1" x14ac:dyDescent="0.25">
      <c r="O131" s="2"/>
      <c r="U131" s="1"/>
    </row>
    <row r="132" spans="15:21" ht="15.75" customHeight="1" x14ac:dyDescent="0.25">
      <c r="O132" s="2"/>
      <c r="U132" s="1"/>
    </row>
    <row r="133" spans="15:21" ht="15.75" customHeight="1" x14ac:dyDescent="0.25">
      <c r="O133" s="2"/>
      <c r="U133" s="1"/>
    </row>
    <row r="134" spans="15:21" ht="15.75" customHeight="1" x14ac:dyDescent="0.25">
      <c r="O134" s="2"/>
      <c r="U134" s="1"/>
    </row>
    <row r="135" spans="15:21" ht="15.75" customHeight="1" x14ac:dyDescent="0.25">
      <c r="O135" s="2"/>
      <c r="U135" s="1"/>
    </row>
    <row r="136" spans="15:21" ht="15.75" customHeight="1" x14ac:dyDescent="0.25">
      <c r="O136" s="2"/>
      <c r="U136" s="1"/>
    </row>
    <row r="137" spans="15:21" ht="15.75" customHeight="1" x14ac:dyDescent="0.25">
      <c r="O137" s="2"/>
      <c r="U137" s="1"/>
    </row>
    <row r="138" spans="15:21" ht="15.75" customHeight="1" x14ac:dyDescent="0.25">
      <c r="O138" s="2"/>
      <c r="U138" s="1"/>
    </row>
    <row r="139" spans="15:21" ht="15.75" customHeight="1" x14ac:dyDescent="0.25">
      <c r="O139" s="2"/>
      <c r="U139" s="1"/>
    </row>
    <row r="140" spans="15:21" ht="15.75" customHeight="1" x14ac:dyDescent="0.25">
      <c r="O140" s="2"/>
      <c r="U140" s="1"/>
    </row>
    <row r="141" spans="15:21" ht="15.75" customHeight="1" x14ac:dyDescent="0.25">
      <c r="O141" s="2"/>
      <c r="U141" s="1"/>
    </row>
    <row r="142" spans="15:21" ht="15.75" customHeight="1" x14ac:dyDescent="0.25">
      <c r="O142" s="2"/>
      <c r="U142" s="1"/>
    </row>
    <row r="143" spans="15:21" ht="15.75" customHeight="1" x14ac:dyDescent="0.25">
      <c r="O143" s="2"/>
      <c r="U143" s="1"/>
    </row>
    <row r="144" spans="15:21" ht="15.75" customHeight="1" x14ac:dyDescent="0.25">
      <c r="O144" s="2"/>
      <c r="U144" s="1"/>
    </row>
    <row r="145" spans="15:21" ht="15.75" customHeight="1" x14ac:dyDescent="0.25">
      <c r="O145" s="2"/>
      <c r="U145" s="1"/>
    </row>
    <row r="146" spans="15:21" ht="15.75" customHeight="1" x14ac:dyDescent="0.25">
      <c r="O146" s="2"/>
      <c r="U146" s="1"/>
    </row>
    <row r="147" spans="15:21" ht="15.75" customHeight="1" x14ac:dyDescent="0.25">
      <c r="O147" s="2"/>
      <c r="U147" s="1"/>
    </row>
    <row r="148" spans="15:21" ht="15.75" customHeight="1" x14ac:dyDescent="0.25">
      <c r="O148" s="2"/>
      <c r="U148" s="1"/>
    </row>
    <row r="149" spans="15:21" ht="15.75" customHeight="1" x14ac:dyDescent="0.25">
      <c r="O149" s="2"/>
      <c r="U149" s="1"/>
    </row>
    <row r="150" spans="15:21" ht="15.75" customHeight="1" x14ac:dyDescent="0.25">
      <c r="O150" s="2"/>
      <c r="U150" s="1"/>
    </row>
    <row r="151" spans="15:21" ht="15.75" customHeight="1" x14ac:dyDescent="0.25">
      <c r="O151" s="2"/>
      <c r="U151" s="1"/>
    </row>
    <row r="152" spans="15:21" ht="15.75" customHeight="1" x14ac:dyDescent="0.25">
      <c r="O152" s="2"/>
      <c r="U152" s="1"/>
    </row>
    <row r="153" spans="15:21" ht="15.75" customHeight="1" x14ac:dyDescent="0.25">
      <c r="O153" s="2"/>
      <c r="U153" s="1"/>
    </row>
    <row r="154" spans="15:21" ht="15.75" customHeight="1" x14ac:dyDescent="0.25">
      <c r="O154" s="2"/>
      <c r="U154" s="1"/>
    </row>
    <row r="155" spans="15:21" ht="15.75" customHeight="1" x14ac:dyDescent="0.25">
      <c r="O155" s="2"/>
      <c r="U155" s="1"/>
    </row>
    <row r="156" spans="15:21" ht="15.75" customHeight="1" x14ac:dyDescent="0.25">
      <c r="O156" s="2"/>
      <c r="U156" s="1"/>
    </row>
    <row r="157" spans="15:21" ht="15.75" customHeight="1" x14ac:dyDescent="0.25">
      <c r="O157" s="2"/>
      <c r="U157" s="1"/>
    </row>
    <row r="158" spans="15:21" ht="15.75" customHeight="1" x14ac:dyDescent="0.25">
      <c r="O158" s="2"/>
      <c r="U158" s="1"/>
    </row>
    <row r="159" spans="15:21" ht="15.75" customHeight="1" x14ac:dyDescent="0.25">
      <c r="O159" s="2"/>
      <c r="U159" s="1"/>
    </row>
    <row r="160" spans="15:21" ht="15.75" customHeight="1" x14ac:dyDescent="0.25">
      <c r="O160" s="2"/>
      <c r="U160" s="1"/>
    </row>
    <row r="161" spans="15:21" ht="15.75" customHeight="1" x14ac:dyDescent="0.25">
      <c r="O161" s="2"/>
      <c r="U161" s="1"/>
    </row>
    <row r="162" spans="15:21" ht="15.75" customHeight="1" x14ac:dyDescent="0.25">
      <c r="O162" s="2"/>
      <c r="U162" s="1"/>
    </row>
    <row r="163" spans="15:21" ht="15.75" customHeight="1" x14ac:dyDescent="0.25">
      <c r="O163" s="2"/>
      <c r="U163" s="1"/>
    </row>
    <row r="164" spans="15:21" ht="15.75" customHeight="1" x14ac:dyDescent="0.25">
      <c r="O164" s="2"/>
      <c r="U164" s="1"/>
    </row>
    <row r="165" spans="15:21" ht="15.75" customHeight="1" x14ac:dyDescent="0.25">
      <c r="O165" s="2"/>
      <c r="U165" s="1"/>
    </row>
    <row r="166" spans="15:21" ht="15.75" customHeight="1" x14ac:dyDescent="0.25">
      <c r="O166" s="2"/>
      <c r="U166" s="1"/>
    </row>
    <row r="167" spans="15:21" ht="15.75" customHeight="1" x14ac:dyDescent="0.25">
      <c r="O167" s="2"/>
      <c r="U167" s="1"/>
    </row>
    <row r="168" spans="15:21" ht="15.75" customHeight="1" x14ac:dyDescent="0.25">
      <c r="O168" s="2"/>
      <c r="U168" s="1"/>
    </row>
    <row r="169" spans="15:21" ht="15.75" customHeight="1" x14ac:dyDescent="0.25">
      <c r="O169" s="2"/>
      <c r="U169" s="1"/>
    </row>
    <row r="170" spans="15:21" ht="15.75" customHeight="1" x14ac:dyDescent="0.25">
      <c r="O170" s="2"/>
      <c r="U170" s="1"/>
    </row>
    <row r="171" spans="15:21" ht="15.75" customHeight="1" x14ac:dyDescent="0.25">
      <c r="O171" s="2"/>
      <c r="U171" s="1"/>
    </row>
    <row r="172" spans="15:21" ht="15.75" customHeight="1" x14ac:dyDescent="0.25">
      <c r="O172" s="2"/>
      <c r="U172" s="1"/>
    </row>
    <row r="173" spans="15:21" ht="15.75" customHeight="1" x14ac:dyDescent="0.25">
      <c r="O173" s="2"/>
      <c r="U173" s="1"/>
    </row>
    <row r="174" spans="15:21" ht="15.75" customHeight="1" x14ac:dyDescent="0.25">
      <c r="O174" s="2"/>
      <c r="U174" s="1"/>
    </row>
    <row r="175" spans="15:21" ht="15.75" customHeight="1" x14ac:dyDescent="0.25">
      <c r="O175" s="2"/>
      <c r="U175" s="1"/>
    </row>
    <row r="176" spans="15:21" ht="15.75" customHeight="1" x14ac:dyDescent="0.25">
      <c r="O176" s="2"/>
      <c r="U176" s="1"/>
    </row>
    <row r="177" spans="15:21" ht="15.75" customHeight="1" x14ac:dyDescent="0.25">
      <c r="O177" s="2"/>
      <c r="U177" s="1"/>
    </row>
    <row r="178" spans="15:21" ht="15.75" customHeight="1" x14ac:dyDescent="0.25">
      <c r="O178" s="2"/>
      <c r="U178" s="1"/>
    </row>
    <row r="179" spans="15:21" ht="15.75" customHeight="1" x14ac:dyDescent="0.25">
      <c r="O179" s="2"/>
      <c r="U179" s="1"/>
    </row>
    <row r="180" spans="15:21" ht="15.75" customHeight="1" x14ac:dyDescent="0.25">
      <c r="O180" s="2"/>
      <c r="U180" s="1"/>
    </row>
    <row r="181" spans="15:21" ht="15.75" customHeight="1" x14ac:dyDescent="0.25">
      <c r="O181" s="2"/>
      <c r="U181" s="1"/>
    </row>
    <row r="182" spans="15:21" ht="15.75" customHeight="1" x14ac:dyDescent="0.25">
      <c r="O182" s="2"/>
      <c r="U182" s="1"/>
    </row>
    <row r="183" spans="15:21" ht="15.75" customHeight="1" x14ac:dyDescent="0.25">
      <c r="O183" s="2"/>
      <c r="U183" s="1"/>
    </row>
    <row r="184" spans="15:21" ht="15.75" customHeight="1" x14ac:dyDescent="0.25">
      <c r="O184" s="2"/>
      <c r="U184" s="1"/>
    </row>
    <row r="185" spans="15:21" ht="15.75" customHeight="1" x14ac:dyDescent="0.25">
      <c r="O185" s="2"/>
      <c r="U185" s="1"/>
    </row>
    <row r="186" spans="15:21" ht="15.75" customHeight="1" x14ac:dyDescent="0.25">
      <c r="O186" s="2"/>
      <c r="U186" s="1"/>
    </row>
    <row r="187" spans="15:21" ht="15.75" customHeight="1" x14ac:dyDescent="0.25">
      <c r="O187" s="2"/>
      <c r="U187" s="1"/>
    </row>
    <row r="188" spans="15:21" ht="15.75" customHeight="1" x14ac:dyDescent="0.25">
      <c r="O188" s="2"/>
      <c r="U188" s="1"/>
    </row>
    <row r="189" spans="15:21" ht="15.75" customHeight="1" x14ac:dyDescent="0.25">
      <c r="O189" s="2"/>
      <c r="U189" s="1"/>
    </row>
    <row r="190" spans="15:21" ht="15.75" customHeight="1" x14ac:dyDescent="0.25">
      <c r="O190" s="2"/>
      <c r="U190" s="1"/>
    </row>
    <row r="191" spans="15:21" ht="15.75" customHeight="1" x14ac:dyDescent="0.25">
      <c r="O191" s="2"/>
      <c r="U191" s="1"/>
    </row>
    <row r="192" spans="15:21" ht="15.75" customHeight="1" x14ac:dyDescent="0.25">
      <c r="O192" s="2"/>
      <c r="U192" s="1"/>
    </row>
    <row r="193" spans="15:21" ht="15.75" customHeight="1" x14ac:dyDescent="0.25">
      <c r="O193" s="2"/>
      <c r="U193" s="1"/>
    </row>
    <row r="194" spans="15:21" ht="15.75" customHeight="1" x14ac:dyDescent="0.25">
      <c r="O194" s="2"/>
      <c r="U194" s="1"/>
    </row>
    <row r="195" spans="15:21" ht="15.75" customHeight="1" x14ac:dyDescent="0.25">
      <c r="O195" s="2"/>
      <c r="U195" s="1"/>
    </row>
    <row r="196" spans="15:21" ht="15.75" customHeight="1" x14ac:dyDescent="0.25">
      <c r="O196" s="2"/>
      <c r="U196" s="1"/>
    </row>
    <row r="197" spans="15:21" ht="15.75" customHeight="1" x14ac:dyDescent="0.25">
      <c r="O197" s="2"/>
      <c r="U197" s="1"/>
    </row>
    <row r="198" spans="15:21" ht="15.75" customHeight="1" x14ac:dyDescent="0.25">
      <c r="O198" s="2"/>
      <c r="U198" s="1"/>
    </row>
    <row r="199" spans="15:21" ht="15.75" customHeight="1" x14ac:dyDescent="0.25">
      <c r="O199" s="2"/>
      <c r="U199" s="1"/>
    </row>
    <row r="200" spans="15:21" ht="15.75" customHeight="1" x14ac:dyDescent="0.25">
      <c r="O200" s="2"/>
      <c r="U200" s="1"/>
    </row>
    <row r="201" spans="15:21" ht="15.75" customHeight="1" x14ac:dyDescent="0.25">
      <c r="O201" s="2"/>
      <c r="U201" s="1"/>
    </row>
    <row r="202" spans="15:21" ht="15.75" customHeight="1" x14ac:dyDescent="0.25">
      <c r="O202" s="2"/>
      <c r="U202" s="1"/>
    </row>
    <row r="203" spans="15:21" ht="15.75" customHeight="1" x14ac:dyDescent="0.25">
      <c r="O203" s="2"/>
      <c r="U203" s="1"/>
    </row>
    <row r="204" spans="15:21" ht="15.75" customHeight="1" x14ac:dyDescent="0.25">
      <c r="O204" s="2"/>
      <c r="U204" s="1"/>
    </row>
    <row r="205" spans="15:21" ht="15.75" customHeight="1" x14ac:dyDescent="0.25">
      <c r="O205" s="2"/>
      <c r="U205" s="1"/>
    </row>
    <row r="206" spans="15:21" ht="15.75" customHeight="1" x14ac:dyDescent="0.25">
      <c r="O206" s="2"/>
      <c r="U206" s="1"/>
    </row>
    <row r="207" spans="15:21" ht="15.75" customHeight="1" x14ac:dyDescent="0.25">
      <c r="O207" s="2"/>
      <c r="U207" s="1"/>
    </row>
    <row r="208" spans="15:21" ht="15.75" customHeight="1" x14ac:dyDescent="0.25">
      <c r="O208" s="2"/>
      <c r="U208" s="1"/>
    </row>
    <row r="209" spans="15:21" ht="15.75" customHeight="1" x14ac:dyDescent="0.25">
      <c r="O209" s="2"/>
      <c r="U209" s="1"/>
    </row>
    <row r="210" spans="15:21" ht="15.75" customHeight="1" x14ac:dyDescent="0.25">
      <c r="O210" s="2"/>
      <c r="U210" s="1"/>
    </row>
    <row r="211" spans="15:21" ht="15.75" customHeight="1" x14ac:dyDescent="0.25">
      <c r="O211" s="2"/>
      <c r="U211" s="1"/>
    </row>
    <row r="212" spans="15:21" ht="15.75" customHeight="1" x14ac:dyDescent="0.25">
      <c r="O212" s="2"/>
      <c r="U212" s="1"/>
    </row>
    <row r="213" spans="15:21" ht="15.75" customHeight="1" x14ac:dyDescent="0.25">
      <c r="O213" s="2"/>
      <c r="U213" s="1"/>
    </row>
    <row r="214" spans="15:21" ht="15.75" customHeight="1" x14ac:dyDescent="0.25">
      <c r="O214" s="2"/>
      <c r="U214" s="1"/>
    </row>
    <row r="215" spans="15:21" ht="15.75" customHeight="1" x14ac:dyDescent="0.25">
      <c r="O215" s="2"/>
      <c r="U215" s="1"/>
    </row>
    <row r="216" spans="15:21" ht="15.75" customHeight="1" x14ac:dyDescent="0.25">
      <c r="O216" s="2"/>
      <c r="U216" s="1"/>
    </row>
    <row r="217" spans="15:21" ht="15.75" customHeight="1" x14ac:dyDescent="0.25">
      <c r="O217" s="2"/>
      <c r="U217" s="1"/>
    </row>
    <row r="218" spans="15:21" ht="15.75" customHeight="1" x14ac:dyDescent="0.25">
      <c r="O218" s="2"/>
      <c r="U218" s="1"/>
    </row>
    <row r="219" spans="15:21" ht="15.75" customHeight="1" x14ac:dyDescent="0.25">
      <c r="O219" s="2"/>
      <c r="U219" s="1"/>
    </row>
    <row r="220" spans="15:21" ht="15.75" customHeight="1" x14ac:dyDescent="0.25">
      <c r="O220" s="2"/>
      <c r="U220" s="1"/>
    </row>
    <row r="221" spans="15:21" ht="15.75" customHeight="1" x14ac:dyDescent="0.25">
      <c r="O221" s="2"/>
      <c r="U221" s="1"/>
    </row>
    <row r="222" spans="15:21" ht="15.75" customHeight="1" x14ac:dyDescent="0.25">
      <c r="O222" s="2"/>
      <c r="U222" s="1"/>
    </row>
    <row r="223" spans="15:21" ht="15.75" customHeight="1" x14ac:dyDescent="0.25">
      <c r="O223" s="2"/>
      <c r="U223" s="1"/>
    </row>
    <row r="224" spans="15:21" ht="15.75" customHeight="1" x14ac:dyDescent="0.25">
      <c r="O224" s="2"/>
      <c r="U224" s="1"/>
    </row>
    <row r="225" spans="15:21" ht="15.75" customHeight="1" x14ac:dyDescent="0.25">
      <c r="O225" s="2"/>
      <c r="U225" s="1"/>
    </row>
    <row r="226" spans="15:21" ht="15.75" customHeight="1" x14ac:dyDescent="0.25">
      <c r="O226" s="2"/>
      <c r="U226" s="1"/>
    </row>
    <row r="227" spans="15:21" ht="15.75" customHeight="1" x14ac:dyDescent="0.25">
      <c r="O227" s="2"/>
      <c r="U227" s="1"/>
    </row>
    <row r="228" spans="15:21" ht="15.75" customHeight="1" x14ac:dyDescent="0.25">
      <c r="O228" s="2"/>
      <c r="U228" s="1"/>
    </row>
    <row r="229" spans="15:21" ht="15.75" customHeight="1" x14ac:dyDescent="0.25">
      <c r="O229" s="2"/>
      <c r="U229" s="1"/>
    </row>
    <row r="230" spans="15:21" ht="15.75" customHeight="1" x14ac:dyDescent="0.25">
      <c r="O230" s="2"/>
      <c r="U230" s="1"/>
    </row>
    <row r="231" spans="15:21" ht="15.75" customHeight="1" x14ac:dyDescent="0.25">
      <c r="O231" s="2"/>
      <c r="U231" s="1"/>
    </row>
    <row r="232" spans="15:21" ht="15.75" customHeight="1" x14ac:dyDescent="0.25">
      <c r="O232" s="2"/>
      <c r="U232" s="1"/>
    </row>
    <row r="233" spans="15:21" ht="15.75" customHeight="1" x14ac:dyDescent="0.25">
      <c r="O233" s="2"/>
      <c r="U233" s="1"/>
    </row>
    <row r="234" spans="15:21" ht="15.75" customHeight="1" x14ac:dyDescent="0.25">
      <c r="O234" s="2"/>
      <c r="U234" s="1"/>
    </row>
    <row r="235" spans="15:21" ht="15.75" customHeight="1" x14ac:dyDescent="0.25">
      <c r="O235" s="2"/>
      <c r="U235" s="1"/>
    </row>
    <row r="236" spans="15:21" ht="15.75" customHeight="1" x14ac:dyDescent="0.25">
      <c r="O236" s="2"/>
      <c r="U236" s="1"/>
    </row>
    <row r="237" spans="15:21" ht="15.75" customHeight="1" x14ac:dyDescent="0.25">
      <c r="O237" s="2"/>
      <c r="U237" s="1"/>
    </row>
    <row r="238" spans="15:21" ht="15.75" customHeight="1" x14ac:dyDescent="0.25">
      <c r="O238" s="2"/>
      <c r="U238" s="1"/>
    </row>
    <row r="239" spans="15:21" ht="15.75" customHeight="1" x14ac:dyDescent="0.25">
      <c r="O239" s="2"/>
      <c r="U239" s="1"/>
    </row>
    <row r="240" spans="15:21" ht="15.75" customHeight="1" x14ac:dyDescent="0.25">
      <c r="O240" s="2"/>
      <c r="U240" s="1"/>
    </row>
    <row r="241" spans="15:21" ht="15.75" customHeight="1" x14ac:dyDescent="0.25">
      <c r="O241" s="2"/>
      <c r="U241" s="1"/>
    </row>
    <row r="242" spans="15:21" ht="15.75" customHeight="1" x14ac:dyDescent="0.25">
      <c r="O242" s="2"/>
      <c r="U242" s="1"/>
    </row>
    <row r="243" spans="15:21" ht="15.75" customHeight="1" x14ac:dyDescent="0.25">
      <c r="O243" s="2"/>
      <c r="U243" s="1"/>
    </row>
    <row r="244" spans="15:21" ht="15.75" customHeight="1" x14ac:dyDescent="0.25">
      <c r="O244" s="2"/>
      <c r="U244" s="1"/>
    </row>
    <row r="245" spans="15:21" ht="15.75" customHeight="1" x14ac:dyDescent="0.25">
      <c r="O245" s="2"/>
      <c r="U245" s="1"/>
    </row>
    <row r="246" spans="15:21" ht="15.75" customHeight="1" x14ac:dyDescent="0.25">
      <c r="O246" s="2"/>
      <c r="U246" s="1"/>
    </row>
    <row r="247" spans="15:21" ht="15.75" customHeight="1" x14ac:dyDescent="0.25">
      <c r="O247" s="2"/>
      <c r="U247" s="1"/>
    </row>
    <row r="248" spans="15:21" ht="15.75" customHeight="1" x14ac:dyDescent="0.25">
      <c r="O248" s="2"/>
      <c r="U248" s="1"/>
    </row>
    <row r="249" spans="15:21" ht="15.75" customHeight="1" x14ac:dyDescent="0.25">
      <c r="O249" s="2"/>
      <c r="U249" s="1"/>
    </row>
    <row r="250" spans="15:21" ht="15.75" customHeight="1" x14ac:dyDescent="0.25">
      <c r="O250" s="2"/>
      <c r="U250" s="1"/>
    </row>
    <row r="251" spans="15:21" ht="15.75" customHeight="1" x14ac:dyDescent="0.25">
      <c r="O251" s="2"/>
      <c r="U251" s="1"/>
    </row>
    <row r="252" spans="15:21" ht="15.75" customHeight="1" x14ac:dyDescent="0.25">
      <c r="O252" s="2"/>
      <c r="U252" s="1"/>
    </row>
    <row r="253" spans="15:21" ht="15.75" customHeight="1" x14ac:dyDescent="0.25">
      <c r="O253" s="2"/>
      <c r="U253" s="1"/>
    </row>
    <row r="254" spans="15:21" ht="15.75" customHeight="1" x14ac:dyDescent="0.25">
      <c r="O254" s="2"/>
      <c r="U254" s="1"/>
    </row>
    <row r="255" spans="15:21" ht="15.75" customHeight="1" x14ac:dyDescent="0.25">
      <c r="O255" s="2"/>
      <c r="U255" s="1"/>
    </row>
    <row r="256" spans="15:21" ht="15.75" customHeight="1" x14ac:dyDescent="0.25">
      <c r="O256" s="2"/>
      <c r="U256" s="1"/>
    </row>
    <row r="257" spans="15:21" ht="15.75" customHeight="1" x14ac:dyDescent="0.25">
      <c r="O257" s="2"/>
      <c r="U257" s="1"/>
    </row>
    <row r="258" spans="15:21" ht="15.75" customHeight="1" x14ac:dyDescent="0.25">
      <c r="O258" s="2"/>
      <c r="U258" s="1"/>
    </row>
    <row r="259" spans="15:21" ht="15.75" customHeight="1" x14ac:dyDescent="0.25">
      <c r="O259" s="2"/>
      <c r="U259" s="1"/>
    </row>
    <row r="260" spans="15:21" ht="15.75" customHeight="1" x14ac:dyDescent="0.25">
      <c r="O260" s="2"/>
      <c r="U260" s="1"/>
    </row>
    <row r="261" spans="15:21" ht="15.75" customHeight="1" x14ac:dyDescent="0.25">
      <c r="O261" s="2"/>
      <c r="U261" s="1"/>
    </row>
    <row r="262" spans="15:21" ht="15.75" customHeight="1" x14ac:dyDescent="0.25">
      <c r="O262" s="2"/>
      <c r="U262" s="1"/>
    </row>
    <row r="263" spans="15:21" ht="15.75" customHeight="1" x14ac:dyDescent="0.25">
      <c r="O263" s="2"/>
      <c r="U263" s="1"/>
    </row>
    <row r="264" spans="15:21" ht="15.75" customHeight="1" x14ac:dyDescent="0.25">
      <c r="O264" s="2"/>
      <c r="U264" s="1"/>
    </row>
    <row r="265" spans="15:21" ht="15.75" customHeight="1" x14ac:dyDescent="0.25">
      <c r="O265" s="2"/>
      <c r="U265" s="1"/>
    </row>
    <row r="266" spans="15:21" ht="15.75" customHeight="1" x14ac:dyDescent="0.25">
      <c r="O266" s="2"/>
      <c r="U266" s="1"/>
    </row>
    <row r="267" spans="15:21" ht="15.75" customHeight="1" x14ac:dyDescent="0.25">
      <c r="O267" s="2"/>
      <c r="U267" s="1"/>
    </row>
    <row r="268" spans="15:21" ht="15.75" customHeight="1" x14ac:dyDescent="0.25">
      <c r="O268" s="2"/>
      <c r="U268" s="1"/>
    </row>
    <row r="269" spans="15:21" ht="15.75" customHeight="1" x14ac:dyDescent="0.25">
      <c r="O269" s="2"/>
      <c r="U269" s="1"/>
    </row>
    <row r="270" spans="15:21" ht="15.75" customHeight="1" x14ac:dyDescent="0.25">
      <c r="O270" s="2"/>
      <c r="U270" s="1"/>
    </row>
    <row r="271" spans="15:21" ht="15.75" customHeight="1" x14ac:dyDescent="0.25">
      <c r="O271" s="2"/>
      <c r="U271" s="1"/>
    </row>
    <row r="272" spans="15:21" ht="15.75" customHeight="1" x14ac:dyDescent="0.25">
      <c r="O272" s="2"/>
      <c r="U272" s="1"/>
    </row>
    <row r="273" spans="15:21" ht="15.75" customHeight="1" x14ac:dyDescent="0.25">
      <c r="O273" s="2"/>
      <c r="U273" s="1"/>
    </row>
    <row r="274" spans="15:21" ht="15.75" customHeight="1" x14ac:dyDescent="0.25">
      <c r="O274" s="2"/>
      <c r="U274" s="1"/>
    </row>
    <row r="275" spans="15:21" ht="15.75" customHeight="1" x14ac:dyDescent="0.25">
      <c r="O275" s="2"/>
      <c r="U275" s="1"/>
    </row>
    <row r="276" spans="15:21" ht="15.75" customHeight="1" x14ac:dyDescent="0.25">
      <c r="O276" s="2"/>
      <c r="U276" s="1"/>
    </row>
    <row r="277" spans="15:21" ht="15.75" customHeight="1" x14ac:dyDescent="0.25">
      <c r="O277" s="2"/>
      <c r="U277" s="1"/>
    </row>
    <row r="278" spans="15:21" ht="15.75" customHeight="1" x14ac:dyDescent="0.25">
      <c r="O278" s="2"/>
      <c r="U278" s="1"/>
    </row>
    <row r="279" spans="15:21" ht="15.75" customHeight="1" x14ac:dyDescent="0.25">
      <c r="O279" s="2"/>
      <c r="U279" s="1"/>
    </row>
    <row r="280" spans="15:21" ht="15.75" customHeight="1" x14ac:dyDescent="0.25">
      <c r="O280" s="2"/>
      <c r="U280" s="1"/>
    </row>
    <row r="281" spans="15:21" ht="15.75" customHeight="1" x14ac:dyDescent="0.25">
      <c r="O281" s="2"/>
      <c r="U281" s="1"/>
    </row>
    <row r="282" spans="15:21" ht="15.75" customHeight="1" x14ac:dyDescent="0.25">
      <c r="O282" s="2"/>
      <c r="U282" s="1"/>
    </row>
    <row r="283" spans="15:21" ht="15.75" customHeight="1" x14ac:dyDescent="0.25">
      <c r="O283" s="2"/>
      <c r="U283" s="1"/>
    </row>
    <row r="284" spans="15:21" ht="15.75" customHeight="1" x14ac:dyDescent="0.25">
      <c r="O284" s="2"/>
      <c r="U284" s="1"/>
    </row>
    <row r="285" spans="15:21" ht="15.75" customHeight="1" x14ac:dyDescent="0.25">
      <c r="O285" s="2"/>
      <c r="U285" s="1"/>
    </row>
    <row r="286" spans="15:21" ht="15.75" customHeight="1" x14ac:dyDescent="0.25">
      <c r="O286" s="2"/>
      <c r="U286" s="1"/>
    </row>
    <row r="287" spans="15:21" ht="15.75" customHeight="1" x14ac:dyDescent="0.25">
      <c r="O287" s="2"/>
      <c r="U287" s="1"/>
    </row>
    <row r="288" spans="15:21" ht="15.75" customHeight="1" x14ac:dyDescent="0.25">
      <c r="O288" s="2"/>
      <c r="U288" s="1"/>
    </row>
    <row r="289" spans="15:21" ht="15.75" customHeight="1" x14ac:dyDescent="0.25">
      <c r="O289" s="2"/>
      <c r="U289" s="1"/>
    </row>
    <row r="290" spans="15:21" ht="15.75" customHeight="1" x14ac:dyDescent="0.25">
      <c r="O290" s="2"/>
      <c r="U290" s="1"/>
    </row>
    <row r="291" spans="15:21" ht="15.75" customHeight="1" x14ac:dyDescent="0.25">
      <c r="O291" s="2"/>
      <c r="U291" s="1"/>
    </row>
    <row r="292" spans="15:21" ht="15.75" customHeight="1" x14ac:dyDescent="0.25">
      <c r="O292" s="2"/>
      <c r="U292" s="1"/>
    </row>
    <row r="293" spans="15:21" ht="15.75" customHeight="1" x14ac:dyDescent="0.25">
      <c r="O293" s="2"/>
      <c r="U293" s="1"/>
    </row>
    <row r="294" spans="15:21" ht="15.75" customHeight="1" x14ac:dyDescent="0.25">
      <c r="O294" s="2"/>
      <c r="U294" s="1"/>
    </row>
    <row r="295" spans="15:21" ht="15.75" customHeight="1" x14ac:dyDescent="0.25">
      <c r="O295" s="2"/>
      <c r="U295" s="1"/>
    </row>
    <row r="296" spans="15:21" ht="15.75" customHeight="1" x14ac:dyDescent="0.25">
      <c r="O296" s="2"/>
      <c r="U296" s="1"/>
    </row>
    <row r="297" spans="15:21" ht="15.75" customHeight="1" x14ac:dyDescent="0.25">
      <c r="O297" s="2"/>
      <c r="U297" s="1"/>
    </row>
    <row r="298" spans="15:21" ht="15.75" customHeight="1" x14ac:dyDescent="0.25">
      <c r="O298" s="2"/>
      <c r="U298" s="1"/>
    </row>
    <row r="299" spans="15:21" ht="15.75" customHeight="1" x14ac:dyDescent="0.25">
      <c r="O299" s="2"/>
      <c r="U299" s="1"/>
    </row>
    <row r="300" spans="15:21" ht="15.75" customHeight="1" x14ac:dyDescent="0.25">
      <c r="O300" s="2"/>
      <c r="U300" s="1"/>
    </row>
    <row r="301" spans="15:21" ht="15.75" customHeight="1" x14ac:dyDescent="0.25">
      <c r="O301" s="2"/>
      <c r="U301" s="1"/>
    </row>
    <row r="302" spans="15:21" ht="15.75" customHeight="1" x14ac:dyDescent="0.25">
      <c r="O302" s="2"/>
      <c r="U302" s="1"/>
    </row>
    <row r="303" spans="15:21" ht="15.75" customHeight="1" x14ac:dyDescent="0.25">
      <c r="O303" s="2"/>
      <c r="U303" s="1"/>
    </row>
    <row r="304" spans="15:21" ht="15.75" customHeight="1" x14ac:dyDescent="0.25">
      <c r="O304" s="2"/>
      <c r="U304" s="1"/>
    </row>
    <row r="305" spans="15:21" ht="15.75" customHeight="1" x14ac:dyDescent="0.25">
      <c r="O305" s="2"/>
      <c r="U305" s="1"/>
    </row>
    <row r="306" spans="15:21" ht="15.75" customHeight="1" x14ac:dyDescent="0.25">
      <c r="O306" s="2"/>
      <c r="U306" s="1"/>
    </row>
    <row r="307" spans="15:21" ht="15.75" customHeight="1" x14ac:dyDescent="0.25">
      <c r="O307" s="2"/>
      <c r="U307" s="1"/>
    </row>
    <row r="308" spans="15:21" ht="15.75" customHeight="1" x14ac:dyDescent="0.25">
      <c r="O308" s="2"/>
      <c r="U308" s="1"/>
    </row>
    <row r="309" spans="15:21" ht="15.75" customHeight="1" x14ac:dyDescent="0.25">
      <c r="O309" s="2"/>
      <c r="U309" s="1"/>
    </row>
    <row r="310" spans="15:21" ht="15.75" customHeight="1" x14ac:dyDescent="0.25">
      <c r="O310" s="2"/>
      <c r="U310" s="1"/>
    </row>
    <row r="311" spans="15:21" ht="15.75" customHeight="1" x14ac:dyDescent="0.25">
      <c r="O311" s="2"/>
      <c r="U311" s="1"/>
    </row>
    <row r="312" spans="15:21" ht="15.75" customHeight="1" x14ac:dyDescent="0.25">
      <c r="O312" s="2"/>
      <c r="U312" s="1"/>
    </row>
    <row r="313" spans="15:21" ht="15.75" customHeight="1" x14ac:dyDescent="0.25">
      <c r="O313" s="2"/>
      <c r="U313" s="1"/>
    </row>
    <row r="314" spans="15:21" ht="15.75" customHeight="1" x14ac:dyDescent="0.25">
      <c r="O314" s="2"/>
      <c r="U314" s="1"/>
    </row>
    <row r="315" spans="15:21" ht="15.75" customHeight="1" x14ac:dyDescent="0.25">
      <c r="O315" s="2"/>
      <c r="U315" s="1"/>
    </row>
    <row r="316" spans="15:21" ht="15.75" customHeight="1" x14ac:dyDescent="0.25">
      <c r="O316" s="2"/>
      <c r="U316" s="1"/>
    </row>
    <row r="317" spans="15:21" ht="15.75" customHeight="1" x14ac:dyDescent="0.25">
      <c r="O317" s="2"/>
      <c r="U317" s="1"/>
    </row>
    <row r="318" spans="15:21" ht="15.75" customHeight="1" x14ac:dyDescent="0.25">
      <c r="O318" s="2"/>
      <c r="U318" s="1"/>
    </row>
    <row r="319" spans="15:21" ht="15.75" customHeight="1" x14ac:dyDescent="0.25">
      <c r="O319" s="2"/>
      <c r="U319" s="1"/>
    </row>
    <row r="320" spans="15:21" ht="15.75" customHeight="1" x14ac:dyDescent="0.25">
      <c r="O320" s="2"/>
      <c r="U320" s="1"/>
    </row>
    <row r="321" spans="15:21" ht="15.75" customHeight="1" x14ac:dyDescent="0.25">
      <c r="O321" s="2"/>
      <c r="U321" s="1"/>
    </row>
    <row r="322" spans="15:21" ht="15.75" customHeight="1" x14ac:dyDescent="0.25">
      <c r="O322" s="2"/>
      <c r="U322" s="1"/>
    </row>
    <row r="323" spans="15:21" ht="15.75" customHeight="1" x14ac:dyDescent="0.25">
      <c r="O323" s="2"/>
      <c r="U323" s="1"/>
    </row>
    <row r="324" spans="15:21" ht="15.75" customHeight="1" x14ac:dyDescent="0.25">
      <c r="O324" s="2"/>
      <c r="U324" s="1"/>
    </row>
    <row r="325" spans="15:21" ht="15.75" customHeight="1" x14ac:dyDescent="0.25">
      <c r="O325" s="2"/>
      <c r="U325" s="1"/>
    </row>
    <row r="326" spans="15:21" ht="15.75" customHeight="1" x14ac:dyDescent="0.25">
      <c r="O326" s="2"/>
      <c r="U326" s="1"/>
    </row>
    <row r="327" spans="15:21" ht="15.75" customHeight="1" x14ac:dyDescent="0.25">
      <c r="O327" s="2"/>
      <c r="U327" s="1"/>
    </row>
    <row r="328" spans="15:21" ht="15.75" customHeight="1" x14ac:dyDescent="0.25">
      <c r="O328" s="2"/>
      <c r="U328" s="1"/>
    </row>
    <row r="329" spans="15:21" ht="15.75" customHeight="1" x14ac:dyDescent="0.25">
      <c r="O329" s="2"/>
      <c r="U329" s="1"/>
    </row>
    <row r="330" spans="15:21" ht="15.75" customHeight="1" x14ac:dyDescent="0.25">
      <c r="O330" s="2"/>
      <c r="U330" s="1"/>
    </row>
    <row r="331" spans="15:21" ht="15.75" customHeight="1" x14ac:dyDescent="0.25">
      <c r="O331" s="2"/>
      <c r="U331" s="1"/>
    </row>
    <row r="332" spans="15:21" ht="15.75" customHeight="1" x14ac:dyDescent="0.25">
      <c r="O332" s="2"/>
      <c r="U332" s="1"/>
    </row>
    <row r="333" spans="15:21" ht="15.75" customHeight="1" x14ac:dyDescent="0.25">
      <c r="O333" s="2"/>
      <c r="U333" s="1"/>
    </row>
    <row r="334" spans="15:21" ht="15.75" customHeight="1" x14ac:dyDescent="0.25">
      <c r="O334" s="2"/>
      <c r="U334" s="1"/>
    </row>
    <row r="335" spans="15:21" ht="15.75" customHeight="1" x14ac:dyDescent="0.25">
      <c r="O335" s="2"/>
      <c r="U335" s="1"/>
    </row>
    <row r="336" spans="15:21" ht="15.75" customHeight="1" x14ac:dyDescent="0.25">
      <c r="O336" s="2"/>
      <c r="U336" s="1"/>
    </row>
    <row r="337" spans="15:21" ht="15.75" customHeight="1" x14ac:dyDescent="0.25">
      <c r="O337" s="2"/>
      <c r="U337" s="1"/>
    </row>
    <row r="338" spans="15:21" ht="15.75" customHeight="1" x14ac:dyDescent="0.25">
      <c r="O338" s="2"/>
      <c r="U338" s="1"/>
    </row>
    <row r="339" spans="15:21" ht="15.75" customHeight="1" x14ac:dyDescent="0.25">
      <c r="O339" s="2"/>
      <c r="U339" s="1"/>
    </row>
    <row r="340" spans="15:21" ht="15.75" customHeight="1" x14ac:dyDescent="0.25">
      <c r="O340" s="2"/>
      <c r="U340" s="1"/>
    </row>
    <row r="341" spans="15:21" ht="15.75" customHeight="1" x14ac:dyDescent="0.25">
      <c r="O341" s="2"/>
      <c r="U341" s="1"/>
    </row>
    <row r="342" spans="15:21" ht="15.75" customHeight="1" x14ac:dyDescent="0.25">
      <c r="O342" s="2"/>
      <c r="U342" s="1"/>
    </row>
    <row r="343" spans="15:21" ht="15.75" customHeight="1" x14ac:dyDescent="0.25">
      <c r="O343" s="2"/>
      <c r="U343" s="1"/>
    </row>
    <row r="344" spans="15:21" ht="15.75" customHeight="1" x14ac:dyDescent="0.25">
      <c r="O344" s="2"/>
      <c r="U344" s="1"/>
    </row>
    <row r="345" spans="15:21" ht="15.75" customHeight="1" x14ac:dyDescent="0.25">
      <c r="O345" s="2"/>
      <c r="U345" s="1"/>
    </row>
    <row r="346" spans="15:21" ht="15.75" customHeight="1" x14ac:dyDescent="0.25">
      <c r="O346" s="2"/>
      <c r="U346" s="1"/>
    </row>
    <row r="347" spans="15:21" ht="15.75" customHeight="1" x14ac:dyDescent="0.25">
      <c r="O347" s="2"/>
      <c r="U347" s="1"/>
    </row>
    <row r="348" spans="15:21" ht="15.75" customHeight="1" x14ac:dyDescent="0.25">
      <c r="O348" s="2"/>
      <c r="U348" s="1"/>
    </row>
    <row r="349" spans="15:21" ht="15.75" customHeight="1" x14ac:dyDescent="0.25">
      <c r="O349" s="2"/>
      <c r="U349" s="1"/>
    </row>
    <row r="350" spans="15:21" ht="15.75" customHeight="1" x14ac:dyDescent="0.25">
      <c r="O350" s="2"/>
      <c r="U350" s="1"/>
    </row>
    <row r="351" spans="15:21" ht="15.75" customHeight="1" x14ac:dyDescent="0.25">
      <c r="O351" s="2"/>
      <c r="U351" s="1"/>
    </row>
    <row r="352" spans="15:21" ht="15.75" customHeight="1" x14ac:dyDescent="0.25">
      <c r="O352" s="2"/>
      <c r="U352" s="1"/>
    </row>
    <row r="353" spans="15:21" ht="15.75" customHeight="1" x14ac:dyDescent="0.25">
      <c r="O353" s="2"/>
      <c r="U353" s="1"/>
    </row>
    <row r="354" spans="15:21" ht="15.75" customHeight="1" x14ac:dyDescent="0.25">
      <c r="O354" s="2"/>
      <c r="U354" s="1"/>
    </row>
    <row r="355" spans="15:21" ht="15.75" customHeight="1" x14ac:dyDescent="0.25">
      <c r="O355" s="2"/>
      <c r="U355" s="1"/>
    </row>
    <row r="356" spans="15:21" ht="15.75" customHeight="1" x14ac:dyDescent="0.25">
      <c r="O356" s="2"/>
      <c r="U356" s="1"/>
    </row>
    <row r="357" spans="15:21" ht="15.75" customHeight="1" x14ac:dyDescent="0.25">
      <c r="O357" s="2"/>
      <c r="U357" s="1"/>
    </row>
    <row r="358" spans="15:21" ht="15.75" customHeight="1" x14ac:dyDescent="0.25">
      <c r="O358" s="2"/>
      <c r="U358" s="1"/>
    </row>
    <row r="359" spans="15:21" ht="15.75" customHeight="1" x14ac:dyDescent="0.25">
      <c r="O359" s="2"/>
      <c r="U359" s="1"/>
    </row>
    <row r="360" spans="15:21" ht="15.75" customHeight="1" x14ac:dyDescent="0.25">
      <c r="O360" s="2"/>
      <c r="U360" s="1"/>
    </row>
    <row r="361" spans="15:21" ht="15.75" customHeight="1" x14ac:dyDescent="0.25">
      <c r="O361" s="2"/>
      <c r="U361" s="1"/>
    </row>
    <row r="362" spans="15:21" ht="15.75" customHeight="1" x14ac:dyDescent="0.25">
      <c r="O362" s="2"/>
      <c r="U362" s="1"/>
    </row>
    <row r="363" spans="15:21" ht="15.75" customHeight="1" x14ac:dyDescent="0.25">
      <c r="O363" s="2"/>
      <c r="U363" s="1"/>
    </row>
    <row r="364" spans="15:21" ht="15.75" customHeight="1" x14ac:dyDescent="0.25">
      <c r="O364" s="2"/>
      <c r="U364" s="1"/>
    </row>
    <row r="365" spans="15:21" ht="15.75" customHeight="1" x14ac:dyDescent="0.25">
      <c r="O365" s="2"/>
      <c r="U365" s="1"/>
    </row>
    <row r="366" spans="15:21" ht="15.75" customHeight="1" x14ac:dyDescent="0.25">
      <c r="O366" s="2"/>
      <c r="U366" s="1"/>
    </row>
    <row r="367" spans="15:21" ht="15.75" customHeight="1" x14ac:dyDescent="0.25">
      <c r="O367" s="2"/>
      <c r="U367" s="1"/>
    </row>
    <row r="368" spans="15:21" ht="15.75" customHeight="1" x14ac:dyDescent="0.25">
      <c r="O368" s="2"/>
      <c r="U368" s="1"/>
    </row>
    <row r="369" spans="15:21" ht="15.75" customHeight="1" x14ac:dyDescent="0.25">
      <c r="O369" s="2"/>
      <c r="U369" s="1"/>
    </row>
    <row r="370" spans="15:21" ht="15.75" customHeight="1" x14ac:dyDescent="0.25">
      <c r="O370" s="2"/>
      <c r="U370" s="1"/>
    </row>
    <row r="371" spans="15:21" ht="15.75" customHeight="1" x14ac:dyDescent="0.25">
      <c r="O371" s="2"/>
      <c r="U371" s="1"/>
    </row>
    <row r="372" spans="15:21" ht="15.75" customHeight="1" x14ac:dyDescent="0.25">
      <c r="O372" s="2"/>
      <c r="U372" s="1"/>
    </row>
    <row r="373" spans="15:21" ht="15.75" customHeight="1" x14ac:dyDescent="0.25">
      <c r="O373" s="2"/>
      <c r="U373" s="1"/>
    </row>
    <row r="374" spans="15:21" ht="15.75" customHeight="1" x14ac:dyDescent="0.25">
      <c r="O374" s="2"/>
      <c r="U374" s="1"/>
    </row>
    <row r="375" spans="15:21" ht="15.75" customHeight="1" x14ac:dyDescent="0.25">
      <c r="O375" s="2"/>
      <c r="U375" s="1"/>
    </row>
    <row r="376" spans="15:21" ht="15.75" customHeight="1" x14ac:dyDescent="0.25">
      <c r="O376" s="2"/>
      <c r="U376" s="1"/>
    </row>
    <row r="377" spans="15:21" ht="15.75" customHeight="1" x14ac:dyDescent="0.25">
      <c r="O377" s="2"/>
      <c r="U377" s="1"/>
    </row>
    <row r="378" spans="15:21" ht="15.75" customHeight="1" x14ac:dyDescent="0.25">
      <c r="O378" s="2"/>
      <c r="U378" s="1"/>
    </row>
    <row r="379" spans="15:21" ht="15.75" customHeight="1" x14ac:dyDescent="0.25">
      <c r="O379" s="2"/>
      <c r="U379" s="1"/>
    </row>
    <row r="380" spans="15:21" ht="15.75" customHeight="1" x14ac:dyDescent="0.25">
      <c r="O380" s="2"/>
      <c r="U380" s="1"/>
    </row>
    <row r="381" spans="15:21" ht="15.75" customHeight="1" x14ac:dyDescent="0.25">
      <c r="O381" s="2"/>
      <c r="U381" s="1"/>
    </row>
    <row r="382" spans="15:21" ht="15.75" customHeight="1" x14ac:dyDescent="0.25">
      <c r="O382" s="2"/>
      <c r="U382" s="1"/>
    </row>
    <row r="383" spans="15:21" ht="15.75" customHeight="1" x14ac:dyDescent="0.25">
      <c r="O383" s="2"/>
      <c r="U383" s="1"/>
    </row>
    <row r="384" spans="15:21" ht="15.75" customHeight="1" x14ac:dyDescent="0.25">
      <c r="O384" s="2"/>
      <c r="U384" s="1"/>
    </row>
    <row r="385" spans="15:21" ht="15.75" customHeight="1" x14ac:dyDescent="0.25">
      <c r="O385" s="2"/>
      <c r="U385" s="1"/>
    </row>
    <row r="386" spans="15:21" ht="15.75" customHeight="1" x14ac:dyDescent="0.25">
      <c r="O386" s="2"/>
      <c r="U386" s="1"/>
    </row>
    <row r="387" spans="15:21" ht="15.75" customHeight="1" x14ac:dyDescent="0.25">
      <c r="O387" s="2"/>
      <c r="U387" s="1"/>
    </row>
    <row r="388" spans="15:21" ht="15.75" customHeight="1" x14ac:dyDescent="0.25">
      <c r="O388" s="2"/>
      <c r="U388" s="1"/>
    </row>
    <row r="389" spans="15:21" ht="15.75" customHeight="1" x14ac:dyDescent="0.25">
      <c r="O389" s="2"/>
      <c r="U389" s="1"/>
    </row>
    <row r="390" spans="15:21" ht="15.75" customHeight="1" x14ac:dyDescent="0.25">
      <c r="O390" s="2"/>
      <c r="U390" s="1"/>
    </row>
    <row r="391" spans="15:21" ht="15.75" customHeight="1" x14ac:dyDescent="0.25">
      <c r="O391" s="2"/>
      <c r="U391" s="1"/>
    </row>
    <row r="392" spans="15:21" ht="15.75" customHeight="1" x14ac:dyDescent="0.25">
      <c r="O392" s="2"/>
      <c r="U392" s="1"/>
    </row>
    <row r="393" spans="15:21" ht="15.75" customHeight="1" x14ac:dyDescent="0.25">
      <c r="O393" s="2"/>
      <c r="U393" s="1"/>
    </row>
    <row r="394" spans="15:21" ht="15.75" customHeight="1" x14ac:dyDescent="0.25">
      <c r="O394" s="2"/>
      <c r="U394" s="1"/>
    </row>
    <row r="395" spans="15:21" ht="15.75" customHeight="1" x14ac:dyDescent="0.25">
      <c r="O395" s="2"/>
      <c r="U395" s="1"/>
    </row>
    <row r="396" spans="15:21" ht="15.75" customHeight="1" x14ac:dyDescent="0.25">
      <c r="O396" s="2"/>
      <c r="U396" s="1"/>
    </row>
    <row r="397" spans="15:21" ht="15.75" customHeight="1" x14ac:dyDescent="0.25">
      <c r="O397" s="2"/>
      <c r="U397" s="1"/>
    </row>
    <row r="398" spans="15:21" ht="15.75" customHeight="1" x14ac:dyDescent="0.25">
      <c r="O398" s="2"/>
      <c r="U398" s="1"/>
    </row>
    <row r="399" spans="15:21" ht="15.75" customHeight="1" x14ac:dyDescent="0.25">
      <c r="O399" s="2"/>
      <c r="U399" s="1"/>
    </row>
    <row r="400" spans="15:21" ht="15.75" customHeight="1" x14ac:dyDescent="0.25">
      <c r="O400" s="2"/>
      <c r="U400" s="1"/>
    </row>
    <row r="401" spans="15:21" ht="15.75" customHeight="1" x14ac:dyDescent="0.25">
      <c r="O401" s="2"/>
      <c r="U401" s="1"/>
    </row>
    <row r="402" spans="15:21" ht="15.75" customHeight="1" x14ac:dyDescent="0.25">
      <c r="O402" s="2"/>
      <c r="U402" s="1"/>
    </row>
    <row r="403" spans="15:21" ht="15.75" customHeight="1" x14ac:dyDescent="0.25">
      <c r="O403" s="2"/>
      <c r="U403" s="1"/>
    </row>
    <row r="404" spans="15:21" ht="15.75" customHeight="1" x14ac:dyDescent="0.25">
      <c r="O404" s="2"/>
      <c r="U404" s="1"/>
    </row>
    <row r="405" spans="15:21" ht="15.75" customHeight="1" x14ac:dyDescent="0.25">
      <c r="O405" s="2"/>
      <c r="U405" s="1"/>
    </row>
    <row r="406" spans="15:21" ht="15.75" customHeight="1" x14ac:dyDescent="0.25">
      <c r="O406" s="2"/>
      <c r="U406" s="1"/>
    </row>
    <row r="407" spans="15:21" ht="15.75" customHeight="1" x14ac:dyDescent="0.25">
      <c r="O407" s="2"/>
      <c r="U407" s="1"/>
    </row>
    <row r="408" spans="15:21" ht="15.75" customHeight="1" x14ac:dyDescent="0.25">
      <c r="O408" s="2"/>
      <c r="U408" s="1"/>
    </row>
    <row r="409" spans="15:21" ht="15.75" customHeight="1" x14ac:dyDescent="0.25">
      <c r="O409" s="2"/>
      <c r="U409" s="1"/>
    </row>
    <row r="410" spans="15:21" ht="15.75" customHeight="1" x14ac:dyDescent="0.25">
      <c r="O410" s="2"/>
      <c r="U410" s="1"/>
    </row>
    <row r="411" spans="15:21" ht="15.75" customHeight="1" x14ac:dyDescent="0.25">
      <c r="O411" s="2"/>
      <c r="U411" s="1"/>
    </row>
    <row r="412" spans="15:21" ht="15.75" customHeight="1" x14ac:dyDescent="0.25">
      <c r="O412" s="2"/>
      <c r="U412" s="1"/>
    </row>
    <row r="413" spans="15:21" ht="15.75" customHeight="1" x14ac:dyDescent="0.25">
      <c r="O413" s="2"/>
      <c r="U413" s="1"/>
    </row>
    <row r="414" spans="15:21" ht="15.75" customHeight="1" x14ac:dyDescent="0.25">
      <c r="O414" s="2"/>
      <c r="U414" s="1"/>
    </row>
    <row r="415" spans="15:21" ht="15.75" customHeight="1" x14ac:dyDescent="0.25">
      <c r="O415" s="2"/>
      <c r="U415" s="1"/>
    </row>
    <row r="416" spans="15:21" ht="15.75" customHeight="1" x14ac:dyDescent="0.25">
      <c r="O416" s="2"/>
      <c r="U416" s="1"/>
    </row>
    <row r="417" spans="15:21" ht="15.75" customHeight="1" x14ac:dyDescent="0.25">
      <c r="O417" s="2"/>
      <c r="U417" s="1"/>
    </row>
    <row r="418" spans="15:21" ht="15.75" customHeight="1" x14ac:dyDescent="0.25">
      <c r="O418" s="2"/>
      <c r="U418" s="1"/>
    </row>
    <row r="419" spans="15:21" ht="15.75" customHeight="1" x14ac:dyDescent="0.25">
      <c r="O419" s="2"/>
      <c r="U419" s="1"/>
    </row>
    <row r="420" spans="15:21" ht="15.75" customHeight="1" x14ac:dyDescent="0.25">
      <c r="O420" s="2"/>
      <c r="U420" s="1"/>
    </row>
    <row r="421" spans="15:21" ht="15.75" customHeight="1" x14ac:dyDescent="0.25">
      <c r="O421" s="2"/>
      <c r="U421" s="1"/>
    </row>
    <row r="422" spans="15:21" ht="15.75" customHeight="1" x14ac:dyDescent="0.25">
      <c r="O422" s="2"/>
      <c r="U422" s="1"/>
    </row>
    <row r="423" spans="15:21" ht="15.75" customHeight="1" x14ac:dyDescent="0.25">
      <c r="O423" s="2"/>
      <c r="U423" s="1"/>
    </row>
    <row r="424" spans="15:21" ht="15.75" customHeight="1" x14ac:dyDescent="0.25">
      <c r="O424" s="2"/>
      <c r="U424" s="1"/>
    </row>
    <row r="425" spans="15:21" ht="15.75" customHeight="1" x14ac:dyDescent="0.25">
      <c r="O425" s="2"/>
      <c r="U425" s="1"/>
    </row>
    <row r="426" spans="15:21" ht="15.75" customHeight="1" x14ac:dyDescent="0.25">
      <c r="O426" s="2"/>
      <c r="U426" s="1"/>
    </row>
    <row r="427" spans="15:21" ht="15.75" customHeight="1" x14ac:dyDescent="0.25">
      <c r="O427" s="2"/>
      <c r="U427" s="1"/>
    </row>
    <row r="428" spans="15:21" ht="15.75" customHeight="1" x14ac:dyDescent="0.25">
      <c r="O428" s="2"/>
      <c r="U428" s="1"/>
    </row>
    <row r="429" spans="15:21" ht="15.75" customHeight="1" x14ac:dyDescent="0.25">
      <c r="O429" s="2"/>
      <c r="U429" s="1"/>
    </row>
    <row r="430" spans="15:21" ht="15.75" customHeight="1" x14ac:dyDescent="0.25">
      <c r="O430" s="2"/>
      <c r="U430" s="1"/>
    </row>
    <row r="431" spans="15:21" ht="15.75" customHeight="1" x14ac:dyDescent="0.25">
      <c r="O431" s="2"/>
      <c r="U431" s="1"/>
    </row>
    <row r="432" spans="15:21" ht="15.75" customHeight="1" x14ac:dyDescent="0.25">
      <c r="O432" s="2"/>
      <c r="U432" s="1"/>
    </row>
    <row r="433" spans="15:21" ht="15.75" customHeight="1" x14ac:dyDescent="0.25">
      <c r="O433" s="2"/>
      <c r="U433" s="1"/>
    </row>
    <row r="434" spans="15:21" ht="15.75" customHeight="1" x14ac:dyDescent="0.25">
      <c r="O434" s="2"/>
      <c r="U434" s="1"/>
    </row>
    <row r="435" spans="15:21" ht="15.75" customHeight="1" x14ac:dyDescent="0.25">
      <c r="O435" s="2"/>
      <c r="U435" s="1"/>
    </row>
    <row r="436" spans="15:21" ht="15.75" customHeight="1" x14ac:dyDescent="0.25">
      <c r="O436" s="2"/>
      <c r="U436" s="1"/>
    </row>
    <row r="437" spans="15:21" ht="15.75" customHeight="1" x14ac:dyDescent="0.25">
      <c r="O437" s="2"/>
      <c r="U437" s="1"/>
    </row>
    <row r="438" spans="15:21" ht="15.75" customHeight="1" x14ac:dyDescent="0.25">
      <c r="O438" s="2"/>
      <c r="U438" s="1"/>
    </row>
    <row r="439" spans="15:21" ht="15.75" customHeight="1" x14ac:dyDescent="0.25">
      <c r="O439" s="2"/>
      <c r="U439" s="1"/>
    </row>
    <row r="440" spans="15:21" ht="15.75" customHeight="1" x14ac:dyDescent="0.25">
      <c r="O440" s="2"/>
      <c r="U440" s="1"/>
    </row>
    <row r="441" spans="15:21" ht="15.75" customHeight="1" x14ac:dyDescent="0.25">
      <c r="O441" s="2"/>
      <c r="U441" s="1"/>
    </row>
    <row r="442" spans="15:21" ht="15.75" customHeight="1" x14ac:dyDescent="0.25">
      <c r="O442" s="2"/>
      <c r="U442" s="1"/>
    </row>
    <row r="443" spans="15:21" ht="15.75" customHeight="1" x14ac:dyDescent="0.25">
      <c r="O443" s="2"/>
      <c r="U443" s="1"/>
    </row>
    <row r="444" spans="15:21" ht="15.75" customHeight="1" x14ac:dyDescent="0.25">
      <c r="O444" s="2"/>
      <c r="U444" s="1"/>
    </row>
    <row r="445" spans="15:21" ht="15.75" customHeight="1" x14ac:dyDescent="0.25">
      <c r="O445" s="2"/>
      <c r="U445" s="1"/>
    </row>
    <row r="446" spans="15:21" ht="15.75" customHeight="1" x14ac:dyDescent="0.25">
      <c r="O446" s="2"/>
      <c r="U446" s="1"/>
    </row>
    <row r="447" spans="15:21" ht="15.75" customHeight="1" x14ac:dyDescent="0.25">
      <c r="O447" s="2"/>
      <c r="U447" s="1"/>
    </row>
    <row r="448" spans="15:21" ht="15.75" customHeight="1" x14ac:dyDescent="0.25">
      <c r="O448" s="2"/>
      <c r="U448" s="1"/>
    </row>
    <row r="449" spans="15:21" ht="15.75" customHeight="1" x14ac:dyDescent="0.25">
      <c r="O449" s="2"/>
      <c r="U449" s="1"/>
    </row>
    <row r="450" spans="15:21" ht="15.75" customHeight="1" x14ac:dyDescent="0.25">
      <c r="O450" s="2"/>
      <c r="U450" s="1"/>
    </row>
    <row r="451" spans="15:21" ht="15.75" customHeight="1" x14ac:dyDescent="0.25">
      <c r="O451" s="2"/>
      <c r="U451" s="1"/>
    </row>
    <row r="452" spans="15:21" ht="15.75" customHeight="1" x14ac:dyDescent="0.25">
      <c r="O452" s="2"/>
      <c r="U452" s="1"/>
    </row>
    <row r="453" spans="15:21" ht="15.75" customHeight="1" x14ac:dyDescent="0.25">
      <c r="O453" s="2"/>
      <c r="U453" s="1"/>
    </row>
    <row r="454" spans="15:21" ht="15.75" customHeight="1" x14ac:dyDescent="0.25">
      <c r="O454" s="2"/>
      <c r="U454" s="1"/>
    </row>
    <row r="455" spans="15:21" ht="15.75" customHeight="1" x14ac:dyDescent="0.25">
      <c r="O455" s="2"/>
      <c r="U455" s="1"/>
    </row>
    <row r="456" spans="15:21" ht="15.75" customHeight="1" x14ac:dyDescent="0.25">
      <c r="O456" s="2"/>
      <c r="U456" s="1"/>
    </row>
    <row r="457" spans="15:21" ht="15.75" customHeight="1" x14ac:dyDescent="0.25">
      <c r="O457" s="2"/>
      <c r="U457" s="1"/>
    </row>
    <row r="458" spans="15:21" ht="15.75" customHeight="1" x14ac:dyDescent="0.25">
      <c r="O458" s="2"/>
      <c r="U458" s="1"/>
    </row>
    <row r="459" spans="15:21" ht="15.75" customHeight="1" x14ac:dyDescent="0.25">
      <c r="O459" s="2"/>
      <c r="U459" s="1"/>
    </row>
    <row r="460" spans="15:21" ht="15.75" customHeight="1" x14ac:dyDescent="0.25">
      <c r="O460" s="2"/>
      <c r="U460" s="1"/>
    </row>
    <row r="461" spans="15:21" ht="15.75" customHeight="1" x14ac:dyDescent="0.25">
      <c r="O461" s="2"/>
      <c r="U461" s="1"/>
    </row>
    <row r="462" spans="15:21" ht="15.75" customHeight="1" x14ac:dyDescent="0.25">
      <c r="O462" s="2"/>
      <c r="U462" s="1"/>
    </row>
    <row r="463" spans="15:21" ht="15.75" customHeight="1" x14ac:dyDescent="0.25">
      <c r="O463" s="2"/>
      <c r="U463" s="1"/>
    </row>
    <row r="464" spans="15:21" ht="15.75" customHeight="1" x14ac:dyDescent="0.25">
      <c r="O464" s="2"/>
      <c r="U464" s="1"/>
    </row>
    <row r="465" spans="15:21" ht="15.75" customHeight="1" x14ac:dyDescent="0.25">
      <c r="O465" s="2"/>
      <c r="U465" s="1"/>
    </row>
    <row r="466" spans="15:21" ht="15.75" customHeight="1" x14ac:dyDescent="0.25">
      <c r="O466" s="2"/>
      <c r="U466" s="1"/>
    </row>
    <row r="467" spans="15:21" ht="15.75" customHeight="1" x14ac:dyDescent="0.25">
      <c r="O467" s="2"/>
      <c r="U467" s="1"/>
    </row>
    <row r="468" spans="15:21" ht="15.75" customHeight="1" x14ac:dyDescent="0.25">
      <c r="O468" s="2"/>
      <c r="U468" s="1"/>
    </row>
    <row r="469" spans="15:21" ht="15.75" customHeight="1" x14ac:dyDescent="0.25">
      <c r="O469" s="2"/>
      <c r="U469" s="1"/>
    </row>
    <row r="470" spans="15:21" ht="15.75" customHeight="1" x14ac:dyDescent="0.25">
      <c r="O470" s="2"/>
      <c r="U470" s="1"/>
    </row>
    <row r="471" spans="15:21" ht="15.75" customHeight="1" x14ac:dyDescent="0.25">
      <c r="O471" s="2"/>
      <c r="U471" s="1"/>
    </row>
    <row r="472" spans="15:21" ht="15.75" customHeight="1" x14ac:dyDescent="0.25">
      <c r="O472" s="2"/>
      <c r="U472" s="1"/>
    </row>
    <row r="473" spans="15:21" ht="15.75" customHeight="1" x14ac:dyDescent="0.25">
      <c r="O473" s="2"/>
      <c r="U473" s="1"/>
    </row>
    <row r="474" spans="15:21" ht="15.75" customHeight="1" x14ac:dyDescent="0.25">
      <c r="O474" s="2"/>
      <c r="U474" s="1"/>
    </row>
    <row r="475" spans="15:21" ht="15.75" customHeight="1" x14ac:dyDescent="0.25">
      <c r="O475" s="2"/>
      <c r="U475" s="1"/>
    </row>
    <row r="476" spans="15:21" ht="15.75" customHeight="1" x14ac:dyDescent="0.25">
      <c r="O476" s="2"/>
      <c r="U476" s="1"/>
    </row>
    <row r="477" spans="15:21" ht="15.75" customHeight="1" x14ac:dyDescent="0.25">
      <c r="O477" s="2"/>
      <c r="U477" s="1"/>
    </row>
    <row r="478" spans="15:21" ht="15.75" customHeight="1" x14ac:dyDescent="0.25">
      <c r="O478" s="2"/>
      <c r="U478" s="1"/>
    </row>
    <row r="479" spans="15:21" ht="15.75" customHeight="1" x14ac:dyDescent="0.25">
      <c r="O479" s="2"/>
      <c r="U479" s="1"/>
    </row>
    <row r="480" spans="15:21" ht="15.75" customHeight="1" x14ac:dyDescent="0.25">
      <c r="O480" s="2"/>
      <c r="U480" s="1"/>
    </row>
    <row r="481" spans="15:21" ht="15.75" customHeight="1" x14ac:dyDescent="0.25">
      <c r="O481" s="2"/>
      <c r="U481" s="1"/>
    </row>
    <row r="482" spans="15:21" ht="15.75" customHeight="1" x14ac:dyDescent="0.25">
      <c r="O482" s="2"/>
      <c r="U482" s="1"/>
    </row>
    <row r="483" spans="15:21" ht="15.75" customHeight="1" x14ac:dyDescent="0.25">
      <c r="O483" s="2"/>
      <c r="U483" s="1"/>
    </row>
    <row r="484" spans="15:21" ht="15.75" customHeight="1" x14ac:dyDescent="0.25">
      <c r="O484" s="2"/>
      <c r="U484" s="1"/>
    </row>
    <row r="485" spans="15:21" ht="15.75" customHeight="1" x14ac:dyDescent="0.25">
      <c r="O485" s="2"/>
      <c r="U485" s="1"/>
    </row>
    <row r="486" spans="15:21" ht="15.75" customHeight="1" x14ac:dyDescent="0.25">
      <c r="O486" s="2"/>
      <c r="U486" s="1"/>
    </row>
    <row r="487" spans="15:21" ht="15.75" customHeight="1" x14ac:dyDescent="0.25">
      <c r="O487" s="2"/>
      <c r="U487" s="1"/>
    </row>
    <row r="488" spans="15:21" ht="15.75" customHeight="1" x14ac:dyDescent="0.25">
      <c r="O488" s="2"/>
      <c r="U488" s="1"/>
    </row>
    <row r="489" spans="15:21" ht="15.75" customHeight="1" x14ac:dyDescent="0.25">
      <c r="O489" s="2"/>
      <c r="U489" s="1"/>
    </row>
    <row r="490" spans="15:21" ht="15.75" customHeight="1" x14ac:dyDescent="0.25">
      <c r="O490" s="2"/>
      <c r="U490" s="1"/>
    </row>
    <row r="491" spans="15:21" ht="15.75" customHeight="1" x14ac:dyDescent="0.25">
      <c r="O491" s="2"/>
      <c r="U491" s="1"/>
    </row>
    <row r="492" spans="15:21" ht="15.75" customHeight="1" x14ac:dyDescent="0.25">
      <c r="O492" s="2"/>
      <c r="U492" s="1"/>
    </row>
    <row r="493" spans="15:21" ht="15.75" customHeight="1" x14ac:dyDescent="0.25">
      <c r="O493" s="2"/>
      <c r="U493" s="1"/>
    </row>
    <row r="494" spans="15:21" ht="15.75" customHeight="1" x14ac:dyDescent="0.25">
      <c r="O494" s="2"/>
      <c r="U494" s="1"/>
    </row>
    <row r="495" spans="15:21" ht="15.75" customHeight="1" x14ac:dyDescent="0.25">
      <c r="O495" s="2"/>
      <c r="U495" s="1"/>
    </row>
    <row r="496" spans="15:21" ht="15.75" customHeight="1" x14ac:dyDescent="0.25">
      <c r="O496" s="2"/>
      <c r="U496" s="1"/>
    </row>
    <row r="497" spans="15:21" ht="15.75" customHeight="1" x14ac:dyDescent="0.25">
      <c r="O497" s="2"/>
      <c r="U497" s="1"/>
    </row>
    <row r="498" spans="15:21" ht="15.75" customHeight="1" x14ac:dyDescent="0.25">
      <c r="O498" s="2"/>
      <c r="U498" s="1"/>
    </row>
    <row r="499" spans="15:21" ht="15.75" customHeight="1" x14ac:dyDescent="0.25">
      <c r="O499" s="2"/>
      <c r="U499" s="1"/>
    </row>
    <row r="500" spans="15:21" ht="15.75" customHeight="1" x14ac:dyDescent="0.25">
      <c r="O500" s="2"/>
      <c r="U500" s="1"/>
    </row>
    <row r="501" spans="15:21" ht="15.75" customHeight="1" x14ac:dyDescent="0.25">
      <c r="O501" s="2"/>
      <c r="U501" s="1"/>
    </row>
    <row r="502" spans="15:21" ht="15.75" customHeight="1" x14ac:dyDescent="0.25">
      <c r="O502" s="2"/>
      <c r="U502" s="1"/>
    </row>
    <row r="503" spans="15:21" ht="15.75" customHeight="1" x14ac:dyDescent="0.25">
      <c r="O503" s="2"/>
      <c r="U503" s="1"/>
    </row>
    <row r="504" spans="15:21" ht="15.75" customHeight="1" x14ac:dyDescent="0.25">
      <c r="O504" s="2"/>
      <c r="U504" s="1"/>
    </row>
    <row r="505" spans="15:21" ht="15.75" customHeight="1" x14ac:dyDescent="0.25">
      <c r="O505" s="2"/>
      <c r="U505" s="1"/>
    </row>
    <row r="506" spans="15:21" ht="15.75" customHeight="1" x14ac:dyDescent="0.25">
      <c r="O506" s="2"/>
      <c r="U506" s="1"/>
    </row>
    <row r="507" spans="15:21" ht="15.75" customHeight="1" x14ac:dyDescent="0.25">
      <c r="O507" s="2"/>
      <c r="U507" s="1"/>
    </row>
    <row r="508" spans="15:21" ht="15.75" customHeight="1" x14ac:dyDescent="0.25">
      <c r="O508" s="2"/>
      <c r="U508" s="1"/>
    </row>
    <row r="509" spans="15:21" ht="15.75" customHeight="1" x14ac:dyDescent="0.25">
      <c r="O509" s="2"/>
      <c r="U509" s="1"/>
    </row>
    <row r="510" spans="15:21" ht="15.75" customHeight="1" x14ac:dyDescent="0.25">
      <c r="O510" s="2"/>
      <c r="U510" s="1"/>
    </row>
    <row r="511" spans="15:21" ht="15.75" customHeight="1" x14ac:dyDescent="0.25">
      <c r="O511" s="2"/>
      <c r="U511" s="1"/>
    </row>
    <row r="512" spans="15:21" ht="15.75" customHeight="1" x14ac:dyDescent="0.25">
      <c r="O512" s="2"/>
      <c r="U512" s="1"/>
    </row>
    <row r="513" spans="15:21" ht="15.75" customHeight="1" x14ac:dyDescent="0.25">
      <c r="O513" s="2"/>
      <c r="U513" s="1"/>
    </row>
    <row r="514" spans="15:21" ht="15.75" customHeight="1" x14ac:dyDescent="0.25">
      <c r="O514" s="2"/>
      <c r="U514" s="1"/>
    </row>
    <row r="515" spans="15:21" ht="15.75" customHeight="1" x14ac:dyDescent="0.25">
      <c r="O515" s="2"/>
      <c r="U515" s="1"/>
    </row>
    <row r="516" spans="15:21" ht="15.75" customHeight="1" x14ac:dyDescent="0.25">
      <c r="O516" s="2"/>
      <c r="U516" s="1"/>
    </row>
    <row r="517" spans="15:21" ht="15.75" customHeight="1" x14ac:dyDescent="0.25">
      <c r="O517" s="2"/>
      <c r="U517" s="1"/>
    </row>
    <row r="518" spans="15:21" ht="15.75" customHeight="1" x14ac:dyDescent="0.25">
      <c r="O518" s="2"/>
      <c r="U518" s="1"/>
    </row>
    <row r="519" spans="15:21" ht="15.75" customHeight="1" x14ac:dyDescent="0.25">
      <c r="O519" s="2"/>
      <c r="U519" s="1"/>
    </row>
    <row r="520" spans="15:21" ht="15.75" customHeight="1" x14ac:dyDescent="0.25">
      <c r="O520" s="2"/>
      <c r="U520" s="1"/>
    </row>
    <row r="521" spans="15:21" ht="15.75" customHeight="1" x14ac:dyDescent="0.25">
      <c r="O521" s="2"/>
      <c r="U521" s="1"/>
    </row>
    <row r="522" spans="15:21" ht="15.75" customHeight="1" x14ac:dyDescent="0.25">
      <c r="O522" s="2"/>
      <c r="U522" s="1"/>
    </row>
    <row r="523" spans="15:21" ht="15.75" customHeight="1" x14ac:dyDescent="0.25">
      <c r="O523" s="2"/>
      <c r="U523" s="1"/>
    </row>
    <row r="524" spans="15:21" ht="15.75" customHeight="1" x14ac:dyDescent="0.25">
      <c r="O524" s="2"/>
      <c r="U524" s="1"/>
    </row>
    <row r="525" spans="15:21" ht="15.75" customHeight="1" x14ac:dyDescent="0.25">
      <c r="O525" s="2"/>
      <c r="U525" s="1"/>
    </row>
    <row r="526" spans="15:21" ht="15.75" customHeight="1" x14ac:dyDescent="0.25">
      <c r="O526" s="2"/>
      <c r="U526" s="1"/>
    </row>
    <row r="527" spans="15:21" ht="15.75" customHeight="1" x14ac:dyDescent="0.25">
      <c r="O527" s="2"/>
      <c r="U527" s="1"/>
    </row>
    <row r="528" spans="15:21" ht="15.75" customHeight="1" x14ac:dyDescent="0.25">
      <c r="O528" s="2"/>
      <c r="U528" s="1"/>
    </row>
    <row r="529" spans="15:21" ht="15.75" customHeight="1" x14ac:dyDescent="0.25">
      <c r="O529" s="2"/>
      <c r="U529" s="1"/>
    </row>
    <row r="530" spans="15:21" ht="15.75" customHeight="1" x14ac:dyDescent="0.25">
      <c r="O530" s="2"/>
      <c r="U530" s="1"/>
    </row>
    <row r="531" spans="15:21" ht="15.75" customHeight="1" x14ac:dyDescent="0.25">
      <c r="O531" s="2"/>
      <c r="U531" s="1"/>
    </row>
    <row r="532" spans="15:21" ht="15.75" customHeight="1" x14ac:dyDescent="0.25">
      <c r="O532" s="2"/>
      <c r="U532" s="1"/>
    </row>
    <row r="533" spans="15:21" ht="15.75" customHeight="1" x14ac:dyDescent="0.25">
      <c r="O533" s="2"/>
      <c r="U533" s="1"/>
    </row>
    <row r="534" spans="15:21" ht="15.75" customHeight="1" x14ac:dyDescent="0.25">
      <c r="O534" s="2"/>
      <c r="U534" s="1"/>
    </row>
    <row r="535" spans="15:21" ht="15.75" customHeight="1" x14ac:dyDescent="0.25">
      <c r="O535" s="2"/>
      <c r="U535" s="1"/>
    </row>
    <row r="536" spans="15:21" ht="15.75" customHeight="1" x14ac:dyDescent="0.25">
      <c r="O536" s="2"/>
      <c r="U536" s="1"/>
    </row>
    <row r="537" spans="15:21" ht="15.75" customHeight="1" x14ac:dyDescent="0.25">
      <c r="O537" s="2"/>
      <c r="U537" s="1"/>
    </row>
    <row r="538" spans="15:21" ht="15.75" customHeight="1" x14ac:dyDescent="0.25">
      <c r="O538" s="2"/>
      <c r="U538" s="1"/>
    </row>
    <row r="539" spans="15:21" ht="15.75" customHeight="1" x14ac:dyDescent="0.25">
      <c r="O539" s="2"/>
      <c r="U539" s="1"/>
    </row>
    <row r="540" spans="15:21" ht="15.75" customHeight="1" x14ac:dyDescent="0.25">
      <c r="O540" s="2"/>
      <c r="U540" s="1"/>
    </row>
    <row r="541" spans="15:21" ht="15.75" customHeight="1" x14ac:dyDescent="0.25">
      <c r="O541" s="2"/>
      <c r="U541" s="1"/>
    </row>
    <row r="542" spans="15:21" ht="15.75" customHeight="1" x14ac:dyDescent="0.25">
      <c r="O542" s="2"/>
      <c r="U542" s="1"/>
    </row>
    <row r="543" spans="15:21" ht="15.75" customHeight="1" x14ac:dyDescent="0.25">
      <c r="O543" s="2"/>
      <c r="U543" s="1"/>
    </row>
    <row r="544" spans="15:21" ht="15.75" customHeight="1" x14ac:dyDescent="0.25">
      <c r="O544" s="2"/>
      <c r="U544" s="1"/>
    </row>
    <row r="545" spans="15:21" ht="15.75" customHeight="1" x14ac:dyDescent="0.25">
      <c r="O545" s="2"/>
      <c r="U545" s="1"/>
    </row>
    <row r="546" spans="15:21" ht="15.75" customHeight="1" x14ac:dyDescent="0.25">
      <c r="O546" s="2"/>
      <c r="U546" s="1"/>
    </row>
    <row r="547" spans="15:21" ht="15.75" customHeight="1" x14ac:dyDescent="0.25">
      <c r="O547" s="2"/>
      <c r="U547" s="1"/>
    </row>
    <row r="548" spans="15:21" ht="15.75" customHeight="1" x14ac:dyDescent="0.25">
      <c r="O548" s="2"/>
      <c r="U548" s="1"/>
    </row>
    <row r="549" spans="15:21" ht="15.75" customHeight="1" x14ac:dyDescent="0.25">
      <c r="O549" s="2"/>
      <c r="U549" s="1"/>
    </row>
    <row r="550" spans="15:21" ht="15.75" customHeight="1" x14ac:dyDescent="0.25">
      <c r="O550" s="2"/>
      <c r="U550" s="1"/>
    </row>
    <row r="551" spans="15:21" ht="15.75" customHeight="1" x14ac:dyDescent="0.25">
      <c r="O551" s="2"/>
      <c r="U551" s="1"/>
    </row>
    <row r="552" spans="15:21" ht="15.75" customHeight="1" x14ac:dyDescent="0.25">
      <c r="O552" s="2"/>
      <c r="U552" s="1"/>
    </row>
    <row r="553" spans="15:21" ht="15.75" customHeight="1" x14ac:dyDescent="0.25">
      <c r="O553" s="2"/>
      <c r="U553" s="1"/>
    </row>
    <row r="554" spans="15:21" ht="15.75" customHeight="1" x14ac:dyDescent="0.25">
      <c r="O554" s="2"/>
      <c r="U554" s="1"/>
    </row>
    <row r="555" spans="15:21" ht="15.75" customHeight="1" x14ac:dyDescent="0.25">
      <c r="O555" s="2"/>
      <c r="U555" s="1"/>
    </row>
    <row r="556" spans="15:21" ht="15.75" customHeight="1" x14ac:dyDescent="0.25">
      <c r="O556" s="2"/>
      <c r="U556" s="1"/>
    </row>
    <row r="557" spans="15:21" ht="15.75" customHeight="1" x14ac:dyDescent="0.25">
      <c r="O557" s="2"/>
      <c r="U557" s="1"/>
    </row>
    <row r="558" spans="15:21" ht="15.75" customHeight="1" x14ac:dyDescent="0.25">
      <c r="O558" s="2"/>
      <c r="U558" s="1"/>
    </row>
    <row r="559" spans="15:21" ht="15.75" customHeight="1" x14ac:dyDescent="0.25">
      <c r="O559" s="2"/>
      <c r="U559" s="1"/>
    </row>
    <row r="560" spans="15:21" ht="15.75" customHeight="1" x14ac:dyDescent="0.25">
      <c r="O560" s="2"/>
      <c r="U560" s="1"/>
    </row>
    <row r="561" spans="15:21" ht="15.75" customHeight="1" x14ac:dyDescent="0.25">
      <c r="O561" s="2"/>
      <c r="U561" s="1"/>
    </row>
    <row r="562" spans="15:21" ht="15.75" customHeight="1" x14ac:dyDescent="0.25">
      <c r="O562" s="2"/>
      <c r="U562" s="1"/>
    </row>
    <row r="563" spans="15:21" ht="15.75" customHeight="1" x14ac:dyDescent="0.25">
      <c r="O563" s="2"/>
      <c r="U563" s="1"/>
    </row>
    <row r="564" spans="15:21" ht="15.75" customHeight="1" x14ac:dyDescent="0.25">
      <c r="O564" s="2"/>
      <c r="U564" s="1"/>
    </row>
    <row r="565" spans="15:21" ht="15.75" customHeight="1" x14ac:dyDescent="0.25">
      <c r="O565" s="2"/>
      <c r="U565" s="1"/>
    </row>
    <row r="566" spans="15:21" ht="15.75" customHeight="1" x14ac:dyDescent="0.25">
      <c r="O566" s="2"/>
      <c r="U566" s="1"/>
    </row>
    <row r="567" spans="15:21" ht="15.75" customHeight="1" x14ac:dyDescent="0.25">
      <c r="O567" s="2"/>
      <c r="U567" s="1"/>
    </row>
    <row r="568" spans="15:21" ht="15.75" customHeight="1" x14ac:dyDescent="0.25">
      <c r="O568" s="2"/>
      <c r="U568" s="1"/>
    </row>
    <row r="569" spans="15:21" ht="15.75" customHeight="1" x14ac:dyDescent="0.25">
      <c r="O569" s="2"/>
      <c r="U569" s="1"/>
    </row>
    <row r="570" spans="15:21" ht="15.75" customHeight="1" x14ac:dyDescent="0.25">
      <c r="O570" s="2"/>
      <c r="U570" s="1"/>
    </row>
    <row r="571" spans="15:21" ht="15.75" customHeight="1" x14ac:dyDescent="0.25">
      <c r="O571" s="2"/>
      <c r="U571" s="1"/>
    </row>
    <row r="572" spans="15:21" ht="15.75" customHeight="1" x14ac:dyDescent="0.25">
      <c r="O572" s="2"/>
      <c r="U572" s="1"/>
    </row>
    <row r="573" spans="15:21" ht="15.75" customHeight="1" x14ac:dyDescent="0.25">
      <c r="O573" s="2"/>
      <c r="U573" s="1"/>
    </row>
    <row r="574" spans="15:21" ht="15.75" customHeight="1" x14ac:dyDescent="0.25">
      <c r="O574" s="2"/>
      <c r="U574" s="1"/>
    </row>
    <row r="575" spans="15:21" ht="15.75" customHeight="1" x14ac:dyDescent="0.25">
      <c r="O575" s="2"/>
      <c r="U575" s="1"/>
    </row>
    <row r="576" spans="15:21" ht="15.75" customHeight="1" x14ac:dyDescent="0.25">
      <c r="O576" s="2"/>
      <c r="U576" s="1"/>
    </row>
    <row r="577" spans="15:21" ht="15.75" customHeight="1" x14ac:dyDescent="0.25">
      <c r="O577" s="2"/>
      <c r="U577" s="1"/>
    </row>
    <row r="578" spans="15:21" ht="15.75" customHeight="1" x14ac:dyDescent="0.25">
      <c r="O578" s="2"/>
      <c r="U578" s="1"/>
    </row>
    <row r="579" spans="15:21" ht="15.75" customHeight="1" x14ac:dyDescent="0.25">
      <c r="O579" s="2"/>
      <c r="U579" s="1"/>
    </row>
    <row r="580" spans="15:21" ht="15.75" customHeight="1" x14ac:dyDescent="0.25">
      <c r="O580" s="2"/>
      <c r="U580" s="1"/>
    </row>
    <row r="581" spans="15:21" ht="15.75" customHeight="1" x14ac:dyDescent="0.25">
      <c r="O581" s="2"/>
      <c r="U581" s="1"/>
    </row>
    <row r="582" spans="15:21" ht="15.75" customHeight="1" x14ac:dyDescent="0.25">
      <c r="O582" s="2"/>
      <c r="U582" s="1"/>
    </row>
    <row r="583" spans="15:21" ht="15.75" customHeight="1" x14ac:dyDescent="0.25">
      <c r="O583" s="2"/>
      <c r="U583" s="1"/>
    </row>
    <row r="584" spans="15:21" ht="15.75" customHeight="1" x14ac:dyDescent="0.25">
      <c r="O584" s="2"/>
      <c r="U584" s="1"/>
    </row>
    <row r="585" spans="15:21" ht="15.75" customHeight="1" x14ac:dyDescent="0.25">
      <c r="O585" s="2"/>
      <c r="U585" s="1"/>
    </row>
    <row r="586" spans="15:21" ht="15.75" customHeight="1" x14ac:dyDescent="0.25">
      <c r="O586" s="2"/>
      <c r="U586" s="1"/>
    </row>
    <row r="587" spans="15:21" ht="15.75" customHeight="1" x14ac:dyDescent="0.25">
      <c r="O587" s="2"/>
      <c r="U587" s="1"/>
    </row>
    <row r="588" spans="15:21" ht="15.75" customHeight="1" x14ac:dyDescent="0.25">
      <c r="O588" s="2"/>
      <c r="U588" s="1"/>
    </row>
    <row r="589" spans="15:21" ht="15.75" customHeight="1" x14ac:dyDescent="0.25">
      <c r="O589" s="2"/>
      <c r="U589" s="1"/>
    </row>
    <row r="590" spans="15:21" ht="15.75" customHeight="1" x14ac:dyDescent="0.25">
      <c r="O590" s="2"/>
      <c r="U590" s="1"/>
    </row>
    <row r="591" spans="15:21" ht="15.75" customHeight="1" x14ac:dyDescent="0.25">
      <c r="O591" s="2"/>
      <c r="U591" s="1"/>
    </row>
    <row r="592" spans="15:21" ht="15.75" customHeight="1" x14ac:dyDescent="0.25">
      <c r="O592" s="2"/>
      <c r="U592" s="1"/>
    </row>
    <row r="593" spans="15:21" ht="15.75" customHeight="1" x14ac:dyDescent="0.25">
      <c r="O593" s="2"/>
      <c r="U593" s="1"/>
    </row>
    <row r="594" spans="15:21" ht="15.75" customHeight="1" x14ac:dyDescent="0.25">
      <c r="O594" s="2"/>
      <c r="U594" s="1"/>
    </row>
    <row r="595" spans="15:21" ht="15.75" customHeight="1" x14ac:dyDescent="0.25">
      <c r="O595" s="2"/>
      <c r="U595" s="1"/>
    </row>
    <row r="596" spans="15:21" ht="15.75" customHeight="1" x14ac:dyDescent="0.25">
      <c r="O596" s="2"/>
      <c r="U596" s="1"/>
    </row>
    <row r="597" spans="15:21" ht="15.75" customHeight="1" x14ac:dyDescent="0.25">
      <c r="O597" s="2"/>
      <c r="U597" s="1"/>
    </row>
    <row r="598" spans="15:21" ht="15.75" customHeight="1" x14ac:dyDescent="0.25">
      <c r="O598" s="2"/>
      <c r="U598" s="1"/>
    </row>
    <row r="599" spans="15:21" ht="15.75" customHeight="1" x14ac:dyDescent="0.25">
      <c r="O599" s="2"/>
      <c r="U599" s="1"/>
    </row>
    <row r="600" spans="15:21" ht="15.75" customHeight="1" x14ac:dyDescent="0.25">
      <c r="O600" s="2"/>
      <c r="U600" s="1"/>
    </row>
    <row r="601" spans="15:21" ht="15.75" customHeight="1" x14ac:dyDescent="0.25">
      <c r="O601" s="2"/>
      <c r="U601" s="1"/>
    </row>
    <row r="602" spans="15:21" ht="15.75" customHeight="1" x14ac:dyDescent="0.25">
      <c r="O602" s="2"/>
      <c r="U602" s="1"/>
    </row>
    <row r="603" spans="15:21" ht="15.75" customHeight="1" x14ac:dyDescent="0.25">
      <c r="O603" s="2"/>
      <c r="U603" s="1"/>
    </row>
    <row r="604" spans="15:21" ht="15.75" customHeight="1" x14ac:dyDescent="0.25">
      <c r="O604" s="2"/>
      <c r="U604" s="1"/>
    </row>
    <row r="605" spans="15:21" ht="15.75" customHeight="1" x14ac:dyDescent="0.25">
      <c r="O605" s="2"/>
      <c r="U605" s="1"/>
    </row>
    <row r="606" spans="15:21" ht="15.75" customHeight="1" x14ac:dyDescent="0.25">
      <c r="O606" s="2"/>
      <c r="U606" s="1"/>
    </row>
    <row r="607" spans="15:21" ht="15.75" customHeight="1" x14ac:dyDescent="0.25">
      <c r="O607" s="2"/>
      <c r="U607" s="1"/>
    </row>
    <row r="608" spans="15:21" ht="15.75" customHeight="1" x14ac:dyDescent="0.25">
      <c r="O608" s="2"/>
      <c r="U608" s="1"/>
    </row>
    <row r="609" spans="15:21" ht="15.75" customHeight="1" x14ac:dyDescent="0.25">
      <c r="O609" s="2"/>
      <c r="U609" s="1"/>
    </row>
    <row r="610" spans="15:21" ht="15.75" customHeight="1" x14ac:dyDescent="0.25">
      <c r="O610" s="2"/>
      <c r="U610" s="1"/>
    </row>
    <row r="611" spans="15:21" ht="15.75" customHeight="1" x14ac:dyDescent="0.25">
      <c r="O611" s="2"/>
      <c r="U611" s="1"/>
    </row>
    <row r="612" spans="15:21" ht="15.75" customHeight="1" x14ac:dyDescent="0.25">
      <c r="O612" s="2"/>
      <c r="U612" s="1"/>
    </row>
    <row r="613" spans="15:21" ht="15.75" customHeight="1" x14ac:dyDescent="0.25">
      <c r="O613" s="2"/>
      <c r="U613" s="1"/>
    </row>
    <row r="614" spans="15:21" ht="15.75" customHeight="1" x14ac:dyDescent="0.25">
      <c r="O614" s="2"/>
      <c r="U614" s="1"/>
    </row>
    <row r="615" spans="15:21" ht="15.75" customHeight="1" x14ac:dyDescent="0.25">
      <c r="O615" s="2"/>
      <c r="U615" s="1"/>
    </row>
    <row r="616" spans="15:21" ht="15.75" customHeight="1" x14ac:dyDescent="0.25">
      <c r="O616" s="2"/>
      <c r="U616" s="1"/>
    </row>
    <row r="617" spans="15:21" ht="15.75" customHeight="1" x14ac:dyDescent="0.25">
      <c r="O617" s="2"/>
      <c r="U617" s="1"/>
    </row>
    <row r="618" spans="15:21" ht="15.75" customHeight="1" x14ac:dyDescent="0.25">
      <c r="O618" s="2"/>
      <c r="U618" s="1"/>
    </row>
    <row r="619" spans="15:21" ht="15.75" customHeight="1" x14ac:dyDescent="0.25">
      <c r="O619" s="2"/>
      <c r="U619" s="1"/>
    </row>
    <row r="620" spans="15:21" ht="15.75" customHeight="1" x14ac:dyDescent="0.25">
      <c r="O620" s="2"/>
      <c r="U620" s="1"/>
    </row>
    <row r="621" spans="15:21" ht="15.75" customHeight="1" x14ac:dyDescent="0.25">
      <c r="O621" s="2"/>
      <c r="U621" s="1"/>
    </row>
    <row r="622" spans="15:21" ht="15.75" customHeight="1" x14ac:dyDescent="0.25">
      <c r="O622" s="2"/>
      <c r="U622" s="1"/>
    </row>
    <row r="623" spans="15:21" ht="15.75" customHeight="1" x14ac:dyDescent="0.25">
      <c r="O623" s="2"/>
      <c r="U623" s="1"/>
    </row>
    <row r="624" spans="15:21" ht="15.75" customHeight="1" x14ac:dyDescent="0.25">
      <c r="O624" s="2"/>
      <c r="U624" s="1"/>
    </row>
    <row r="625" spans="15:21" ht="15.75" customHeight="1" x14ac:dyDescent="0.25">
      <c r="O625" s="2"/>
      <c r="U625" s="1"/>
    </row>
    <row r="626" spans="15:21" ht="15.75" customHeight="1" x14ac:dyDescent="0.25">
      <c r="O626" s="2"/>
      <c r="U626" s="1"/>
    </row>
    <row r="627" spans="15:21" ht="15.75" customHeight="1" x14ac:dyDescent="0.25">
      <c r="O627" s="2"/>
      <c r="U627" s="1"/>
    </row>
    <row r="628" spans="15:21" ht="15.75" customHeight="1" x14ac:dyDescent="0.25">
      <c r="O628" s="2"/>
      <c r="U628" s="1"/>
    </row>
    <row r="629" spans="15:21" ht="15.75" customHeight="1" x14ac:dyDescent="0.25">
      <c r="O629" s="2"/>
      <c r="U629" s="1"/>
    </row>
    <row r="630" spans="15:21" ht="15.75" customHeight="1" x14ac:dyDescent="0.25">
      <c r="O630" s="2"/>
      <c r="U630" s="1"/>
    </row>
    <row r="631" spans="15:21" ht="15.75" customHeight="1" x14ac:dyDescent="0.25">
      <c r="O631" s="2"/>
      <c r="U631" s="1"/>
    </row>
    <row r="632" spans="15:21" ht="15.75" customHeight="1" x14ac:dyDescent="0.25">
      <c r="O632" s="2"/>
      <c r="U632" s="1"/>
    </row>
    <row r="633" spans="15:21" ht="15.75" customHeight="1" x14ac:dyDescent="0.25">
      <c r="O633" s="2"/>
      <c r="U633" s="1"/>
    </row>
    <row r="634" spans="15:21" ht="15.75" customHeight="1" x14ac:dyDescent="0.25">
      <c r="O634" s="2"/>
      <c r="U634" s="1"/>
    </row>
    <row r="635" spans="15:21" ht="15.75" customHeight="1" x14ac:dyDescent="0.25">
      <c r="O635" s="2"/>
      <c r="U635" s="1"/>
    </row>
    <row r="636" spans="15:21" ht="15.75" customHeight="1" x14ac:dyDescent="0.25">
      <c r="O636" s="2"/>
      <c r="U636" s="1"/>
    </row>
    <row r="637" spans="15:21" ht="15.75" customHeight="1" x14ac:dyDescent="0.25">
      <c r="O637" s="2"/>
      <c r="U637" s="1"/>
    </row>
    <row r="638" spans="15:21" ht="15.75" customHeight="1" x14ac:dyDescent="0.25">
      <c r="O638" s="2"/>
      <c r="U638" s="1"/>
    </row>
    <row r="639" spans="15:21" ht="15.75" customHeight="1" x14ac:dyDescent="0.25">
      <c r="O639" s="2"/>
      <c r="U639" s="1"/>
    </row>
    <row r="640" spans="15:21" ht="15.75" customHeight="1" x14ac:dyDescent="0.25">
      <c r="O640" s="2"/>
      <c r="U640" s="1"/>
    </row>
    <row r="641" spans="15:21" ht="15.75" customHeight="1" x14ac:dyDescent="0.25">
      <c r="O641" s="2"/>
      <c r="U641" s="1"/>
    </row>
    <row r="642" spans="15:21" ht="15.75" customHeight="1" x14ac:dyDescent="0.25">
      <c r="O642" s="2"/>
      <c r="U642" s="1"/>
    </row>
    <row r="643" spans="15:21" ht="15.75" customHeight="1" x14ac:dyDescent="0.25">
      <c r="O643" s="2"/>
      <c r="U643" s="1"/>
    </row>
    <row r="644" spans="15:21" ht="15.75" customHeight="1" x14ac:dyDescent="0.25">
      <c r="O644" s="2"/>
      <c r="U644" s="1"/>
    </row>
    <row r="645" spans="15:21" ht="15.75" customHeight="1" x14ac:dyDescent="0.25">
      <c r="O645" s="2"/>
      <c r="U645" s="1"/>
    </row>
    <row r="646" spans="15:21" ht="15.75" customHeight="1" x14ac:dyDescent="0.25">
      <c r="O646" s="2"/>
      <c r="U646" s="1"/>
    </row>
    <row r="647" spans="15:21" ht="15.75" customHeight="1" x14ac:dyDescent="0.25">
      <c r="O647" s="2"/>
      <c r="U647" s="1"/>
    </row>
    <row r="648" spans="15:21" ht="15.75" customHeight="1" x14ac:dyDescent="0.25">
      <c r="O648" s="2"/>
      <c r="U648" s="1"/>
    </row>
    <row r="649" spans="15:21" ht="15.75" customHeight="1" x14ac:dyDescent="0.25">
      <c r="O649" s="2"/>
      <c r="U649" s="1"/>
    </row>
    <row r="650" spans="15:21" ht="15.75" customHeight="1" x14ac:dyDescent="0.25">
      <c r="O650" s="2"/>
      <c r="U650" s="1"/>
    </row>
    <row r="651" spans="15:21" ht="15.75" customHeight="1" x14ac:dyDescent="0.25">
      <c r="O651" s="2"/>
      <c r="U651" s="1"/>
    </row>
    <row r="652" spans="15:21" ht="15.75" customHeight="1" x14ac:dyDescent="0.25">
      <c r="O652" s="2"/>
      <c r="U652" s="1"/>
    </row>
    <row r="653" spans="15:21" ht="15.75" customHeight="1" x14ac:dyDescent="0.25">
      <c r="O653" s="2"/>
      <c r="U653" s="1"/>
    </row>
    <row r="654" spans="15:21" ht="15.75" customHeight="1" x14ac:dyDescent="0.25">
      <c r="O654" s="2"/>
      <c r="U654" s="1"/>
    </row>
    <row r="655" spans="15:21" ht="15.75" customHeight="1" x14ac:dyDescent="0.25">
      <c r="O655" s="2"/>
      <c r="U655" s="1"/>
    </row>
    <row r="656" spans="15:21" ht="15.75" customHeight="1" x14ac:dyDescent="0.25">
      <c r="O656" s="2"/>
      <c r="U656" s="1"/>
    </row>
    <row r="657" spans="15:21" ht="15.75" customHeight="1" x14ac:dyDescent="0.25">
      <c r="O657" s="2"/>
      <c r="U657" s="1"/>
    </row>
    <row r="658" spans="15:21" ht="15.75" customHeight="1" x14ac:dyDescent="0.25">
      <c r="O658" s="2"/>
      <c r="U658" s="1"/>
    </row>
    <row r="659" spans="15:21" ht="15.75" customHeight="1" x14ac:dyDescent="0.25">
      <c r="O659" s="2"/>
      <c r="U659" s="1"/>
    </row>
    <row r="660" spans="15:21" ht="15.75" customHeight="1" x14ac:dyDescent="0.25">
      <c r="O660" s="2"/>
      <c r="U660" s="1"/>
    </row>
    <row r="661" spans="15:21" ht="15.75" customHeight="1" x14ac:dyDescent="0.25">
      <c r="O661" s="2"/>
      <c r="U661" s="1"/>
    </row>
    <row r="662" spans="15:21" ht="15.75" customHeight="1" x14ac:dyDescent="0.25">
      <c r="O662" s="2"/>
      <c r="U662" s="1"/>
    </row>
    <row r="663" spans="15:21" ht="15.75" customHeight="1" x14ac:dyDescent="0.25">
      <c r="O663" s="2"/>
      <c r="U663" s="1"/>
    </row>
    <row r="664" spans="15:21" ht="15.75" customHeight="1" x14ac:dyDescent="0.25">
      <c r="O664" s="2"/>
      <c r="U664" s="1"/>
    </row>
    <row r="665" spans="15:21" ht="15.75" customHeight="1" x14ac:dyDescent="0.25">
      <c r="O665" s="2"/>
      <c r="U665" s="1"/>
    </row>
    <row r="666" spans="15:21" ht="15.75" customHeight="1" x14ac:dyDescent="0.25">
      <c r="O666" s="2"/>
      <c r="U666" s="1"/>
    </row>
    <row r="667" spans="15:21" ht="15.75" customHeight="1" x14ac:dyDescent="0.25">
      <c r="O667" s="2"/>
      <c r="U667" s="1"/>
    </row>
    <row r="668" spans="15:21" ht="15.75" customHeight="1" x14ac:dyDescent="0.25">
      <c r="O668" s="2"/>
      <c r="U668" s="1"/>
    </row>
    <row r="669" spans="15:21" ht="15.75" customHeight="1" x14ac:dyDescent="0.25">
      <c r="O669" s="2"/>
      <c r="U669" s="1"/>
    </row>
    <row r="670" spans="15:21" ht="15.75" customHeight="1" x14ac:dyDescent="0.25">
      <c r="O670" s="2"/>
      <c r="U670" s="1"/>
    </row>
    <row r="671" spans="15:21" ht="15.75" customHeight="1" x14ac:dyDescent="0.25">
      <c r="O671" s="2"/>
      <c r="U671" s="1"/>
    </row>
    <row r="672" spans="15:21" ht="15.75" customHeight="1" x14ac:dyDescent="0.25">
      <c r="O672" s="2"/>
      <c r="U672" s="1"/>
    </row>
    <row r="673" spans="15:21" ht="15.75" customHeight="1" x14ac:dyDescent="0.25">
      <c r="O673" s="2"/>
      <c r="U673" s="1"/>
    </row>
    <row r="674" spans="15:21" ht="15.75" customHeight="1" x14ac:dyDescent="0.25">
      <c r="O674" s="2"/>
      <c r="U674" s="1"/>
    </row>
    <row r="675" spans="15:21" ht="15.75" customHeight="1" x14ac:dyDescent="0.25">
      <c r="O675" s="2"/>
      <c r="U675" s="1"/>
    </row>
    <row r="676" spans="15:21" ht="15.75" customHeight="1" x14ac:dyDescent="0.25">
      <c r="O676" s="2"/>
      <c r="U676" s="1"/>
    </row>
    <row r="677" spans="15:21" ht="15.75" customHeight="1" x14ac:dyDescent="0.25">
      <c r="O677" s="2"/>
      <c r="U677" s="1"/>
    </row>
    <row r="678" spans="15:21" ht="15.75" customHeight="1" x14ac:dyDescent="0.25">
      <c r="O678" s="2"/>
      <c r="U678" s="1"/>
    </row>
    <row r="679" spans="15:21" ht="15.75" customHeight="1" x14ac:dyDescent="0.25">
      <c r="O679" s="2"/>
      <c r="U679" s="1"/>
    </row>
    <row r="680" spans="15:21" ht="15.75" customHeight="1" x14ac:dyDescent="0.25">
      <c r="O680" s="2"/>
      <c r="U680" s="1"/>
    </row>
    <row r="681" spans="15:21" ht="15.75" customHeight="1" x14ac:dyDescent="0.25">
      <c r="O681" s="2"/>
      <c r="U681" s="1"/>
    </row>
    <row r="682" spans="15:21" ht="15.75" customHeight="1" x14ac:dyDescent="0.25">
      <c r="O682" s="2"/>
      <c r="U682" s="1"/>
    </row>
    <row r="683" spans="15:21" ht="15.75" customHeight="1" x14ac:dyDescent="0.25">
      <c r="O683" s="2"/>
      <c r="U683" s="1"/>
    </row>
    <row r="684" spans="15:21" ht="15.75" customHeight="1" x14ac:dyDescent="0.25">
      <c r="O684" s="2"/>
      <c r="U684" s="1"/>
    </row>
    <row r="685" spans="15:21" ht="15.75" customHeight="1" x14ac:dyDescent="0.25">
      <c r="O685" s="2"/>
      <c r="U685" s="1"/>
    </row>
    <row r="686" spans="15:21" ht="15.75" customHeight="1" x14ac:dyDescent="0.25">
      <c r="O686" s="2"/>
      <c r="U686" s="1"/>
    </row>
    <row r="687" spans="15:21" ht="15.75" customHeight="1" x14ac:dyDescent="0.25">
      <c r="O687" s="2"/>
      <c r="U687" s="1"/>
    </row>
    <row r="688" spans="15:21" ht="15.75" customHeight="1" x14ac:dyDescent="0.25">
      <c r="O688" s="2"/>
      <c r="U688" s="1"/>
    </row>
    <row r="689" spans="15:21" ht="15.75" customHeight="1" x14ac:dyDescent="0.25">
      <c r="O689" s="2"/>
      <c r="U689" s="1"/>
    </row>
    <row r="690" spans="15:21" ht="15.75" customHeight="1" x14ac:dyDescent="0.25">
      <c r="O690" s="2"/>
      <c r="U690" s="1"/>
    </row>
    <row r="691" spans="15:21" ht="15.75" customHeight="1" x14ac:dyDescent="0.25">
      <c r="O691" s="2"/>
      <c r="U691" s="1"/>
    </row>
    <row r="692" spans="15:21" ht="15.75" customHeight="1" x14ac:dyDescent="0.25">
      <c r="O692" s="2"/>
      <c r="U692" s="1"/>
    </row>
    <row r="693" spans="15:21" ht="15.75" customHeight="1" x14ac:dyDescent="0.25">
      <c r="O693" s="2"/>
      <c r="U693" s="1"/>
    </row>
    <row r="694" spans="15:21" ht="15.75" customHeight="1" x14ac:dyDescent="0.25">
      <c r="O694" s="2"/>
      <c r="U694" s="1"/>
    </row>
    <row r="695" spans="15:21" ht="15.75" customHeight="1" x14ac:dyDescent="0.25">
      <c r="O695" s="2"/>
      <c r="U695" s="1"/>
    </row>
    <row r="696" spans="15:21" ht="15.75" customHeight="1" x14ac:dyDescent="0.25">
      <c r="O696" s="2"/>
      <c r="U696" s="1"/>
    </row>
    <row r="697" spans="15:21" ht="15.75" customHeight="1" x14ac:dyDescent="0.25">
      <c r="O697" s="2"/>
      <c r="U697" s="1"/>
    </row>
    <row r="698" spans="15:21" ht="15.75" customHeight="1" x14ac:dyDescent="0.25">
      <c r="O698" s="2"/>
      <c r="U698" s="1"/>
    </row>
    <row r="699" spans="15:21" ht="15.75" customHeight="1" x14ac:dyDescent="0.25">
      <c r="O699" s="2"/>
      <c r="U699" s="1"/>
    </row>
    <row r="700" spans="15:21" ht="15.75" customHeight="1" x14ac:dyDescent="0.25">
      <c r="O700" s="2"/>
      <c r="U700" s="1"/>
    </row>
    <row r="701" spans="15:21" ht="15.75" customHeight="1" x14ac:dyDescent="0.25">
      <c r="O701" s="2"/>
      <c r="U701" s="1"/>
    </row>
    <row r="702" spans="15:21" ht="15.75" customHeight="1" x14ac:dyDescent="0.25">
      <c r="O702" s="2"/>
      <c r="U702" s="1"/>
    </row>
    <row r="703" spans="15:21" ht="15.75" customHeight="1" x14ac:dyDescent="0.25">
      <c r="O703" s="2"/>
      <c r="U703" s="1"/>
    </row>
    <row r="704" spans="15:21" ht="15.75" customHeight="1" x14ac:dyDescent="0.25">
      <c r="O704" s="2"/>
      <c r="U704" s="1"/>
    </row>
    <row r="705" spans="15:21" ht="15.75" customHeight="1" x14ac:dyDescent="0.25">
      <c r="O705" s="2"/>
      <c r="U705" s="1"/>
    </row>
    <row r="706" spans="15:21" ht="15.75" customHeight="1" x14ac:dyDescent="0.25">
      <c r="O706" s="2"/>
      <c r="U706" s="1"/>
    </row>
    <row r="707" spans="15:21" ht="15.75" customHeight="1" x14ac:dyDescent="0.25">
      <c r="O707" s="2"/>
      <c r="U707" s="1"/>
    </row>
    <row r="708" spans="15:21" ht="15.75" customHeight="1" x14ac:dyDescent="0.25">
      <c r="O708" s="2"/>
      <c r="U708" s="1"/>
    </row>
    <row r="709" spans="15:21" ht="15.75" customHeight="1" x14ac:dyDescent="0.25">
      <c r="O709" s="2"/>
      <c r="U709" s="1"/>
    </row>
    <row r="710" spans="15:21" ht="15.75" customHeight="1" x14ac:dyDescent="0.25">
      <c r="O710" s="2"/>
      <c r="U710" s="1"/>
    </row>
    <row r="711" spans="15:21" ht="15.75" customHeight="1" x14ac:dyDescent="0.25">
      <c r="O711" s="2"/>
      <c r="U711" s="1"/>
    </row>
    <row r="712" spans="15:21" ht="15.75" customHeight="1" x14ac:dyDescent="0.25">
      <c r="O712" s="2"/>
      <c r="U712" s="1"/>
    </row>
    <row r="713" spans="15:21" ht="15.75" customHeight="1" x14ac:dyDescent="0.25">
      <c r="O713" s="2"/>
      <c r="U713" s="1"/>
    </row>
    <row r="714" spans="15:21" ht="15.75" customHeight="1" x14ac:dyDescent="0.25">
      <c r="O714" s="2"/>
      <c r="U714" s="1"/>
    </row>
    <row r="715" spans="15:21" ht="15.75" customHeight="1" x14ac:dyDescent="0.25">
      <c r="O715" s="2"/>
      <c r="U715" s="1"/>
    </row>
    <row r="716" spans="15:21" ht="15.75" customHeight="1" x14ac:dyDescent="0.25">
      <c r="O716" s="2"/>
      <c r="U716" s="1"/>
    </row>
    <row r="717" spans="15:21" ht="15.75" customHeight="1" x14ac:dyDescent="0.25">
      <c r="O717" s="2"/>
      <c r="U717" s="1"/>
    </row>
    <row r="718" spans="15:21" ht="15.75" customHeight="1" x14ac:dyDescent="0.25">
      <c r="O718" s="2"/>
      <c r="U718" s="1"/>
    </row>
    <row r="719" spans="15:21" ht="15.75" customHeight="1" x14ac:dyDescent="0.25">
      <c r="O719" s="2"/>
      <c r="U719" s="1"/>
    </row>
    <row r="720" spans="15:21" ht="15.75" customHeight="1" x14ac:dyDescent="0.25">
      <c r="O720" s="2"/>
      <c r="U720" s="1"/>
    </row>
    <row r="721" spans="15:21" ht="15.75" customHeight="1" x14ac:dyDescent="0.25">
      <c r="O721" s="2"/>
      <c r="U721" s="1"/>
    </row>
    <row r="722" spans="15:21" ht="15.75" customHeight="1" x14ac:dyDescent="0.25">
      <c r="O722" s="2"/>
      <c r="U722" s="1"/>
    </row>
    <row r="723" spans="15:21" ht="15.75" customHeight="1" x14ac:dyDescent="0.25">
      <c r="O723" s="2"/>
      <c r="U723" s="1"/>
    </row>
    <row r="724" spans="15:21" ht="15.75" customHeight="1" x14ac:dyDescent="0.25">
      <c r="O724" s="2"/>
      <c r="U724" s="1"/>
    </row>
    <row r="725" spans="15:21" ht="15.75" customHeight="1" x14ac:dyDescent="0.25">
      <c r="O725" s="2"/>
      <c r="U725" s="1"/>
    </row>
    <row r="726" spans="15:21" ht="15.75" customHeight="1" x14ac:dyDescent="0.25">
      <c r="O726" s="2"/>
      <c r="U726" s="1"/>
    </row>
    <row r="727" spans="15:21" ht="15.75" customHeight="1" x14ac:dyDescent="0.25">
      <c r="O727" s="2"/>
      <c r="U727" s="1"/>
    </row>
    <row r="728" spans="15:21" ht="15.75" customHeight="1" x14ac:dyDescent="0.25">
      <c r="O728" s="2"/>
      <c r="U728" s="1"/>
    </row>
    <row r="729" spans="15:21" ht="15.75" customHeight="1" x14ac:dyDescent="0.25">
      <c r="O729" s="2"/>
      <c r="U729" s="1"/>
    </row>
    <row r="730" spans="15:21" ht="15.75" customHeight="1" x14ac:dyDescent="0.25">
      <c r="O730" s="2"/>
      <c r="U730" s="1"/>
    </row>
    <row r="731" spans="15:21" ht="15.75" customHeight="1" x14ac:dyDescent="0.25">
      <c r="O731" s="2"/>
      <c r="U731" s="1"/>
    </row>
    <row r="732" spans="15:21" ht="15.75" customHeight="1" x14ac:dyDescent="0.25">
      <c r="O732" s="2"/>
      <c r="U732" s="1"/>
    </row>
    <row r="733" spans="15:21" ht="15.75" customHeight="1" x14ac:dyDescent="0.25">
      <c r="O733" s="2"/>
      <c r="U733" s="1"/>
    </row>
    <row r="734" spans="15:21" ht="15.75" customHeight="1" x14ac:dyDescent="0.25">
      <c r="O734" s="2"/>
      <c r="U734" s="1"/>
    </row>
    <row r="735" spans="15:21" ht="15.75" customHeight="1" x14ac:dyDescent="0.25">
      <c r="O735" s="2"/>
      <c r="U735" s="1"/>
    </row>
    <row r="736" spans="15:21" ht="15.75" customHeight="1" x14ac:dyDescent="0.25">
      <c r="O736" s="2"/>
      <c r="U736" s="1"/>
    </row>
    <row r="737" spans="15:21" ht="15.75" customHeight="1" x14ac:dyDescent="0.25">
      <c r="O737" s="2"/>
      <c r="U737" s="1"/>
    </row>
    <row r="738" spans="15:21" ht="15.75" customHeight="1" x14ac:dyDescent="0.25">
      <c r="O738" s="2"/>
      <c r="U738" s="1"/>
    </row>
    <row r="739" spans="15:21" ht="15.75" customHeight="1" x14ac:dyDescent="0.25">
      <c r="O739" s="2"/>
      <c r="U739" s="1"/>
    </row>
    <row r="740" spans="15:21" ht="15.75" customHeight="1" x14ac:dyDescent="0.25">
      <c r="O740" s="2"/>
      <c r="U740" s="1"/>
    </row>
    <row r="741" spans="15:21" ht="15.75" customHeight="1" x14ac:dyDescent="0.25">
      <c r="O741" s="2"/>
      <c r="U741" s="1"/>
    </row>
    <row r="742" spans="15:21" ht="15.75" customHeight="1" x14ac:dyDescent="0.25">
      <c r="O742" s="2"/>
      <c r="U742" s="1"/>
    </row>
    <row r="743" spans="15:21" ht="15.75" customHeight="1" x14ac:dyDescent="0.25">
      <c r="O743" s="2"/>
      <c r="U743" s="1"/>
    </row>
    <row r="744" spans="15:21" ht="15.75" customHeight="1" x14ac:dyDescent="0.25">
      <c r="O744" s="2"/>
      <c r="U744" s="1"/>
    </row>
    <row r="745" spans="15:21" ht="15.75" customHeight="1" x14ac:dyDescent="0.25">
      <c r="O745" s="2"/>
      <c r="U745" s="1"/>
    </row>
    <row r="746" spans="15:21" ht="15.75" customHeight="1" x14ac:dyDescent="0.25">
      <c r="O746" s="2"/>
      <c r="U746" s="1"/>
    </row>
    <row r="747" spans="15:21" ht="15.75" customHeight="1" x14ac:dyDescent="0.25">
      <c r="O747" s="2"/>
      <c r="U747" s="1"/>
    </row>
    <row r="748" spans="15:21" ht="15.75" customHeight="1" x14ac:dyDescent="0.25">
      <c r="O748" s="2"/>
      <c r="U748" s="1"/>
    </row>
    <row r="749" spans="15:21" ht="15.75" customHeight="1" x14ac:dyDescent="0.25">
      <c r="O749" s="2"/>
      <c r="U749" s="1"/>
    </row>
    <row r="750" spans="15:21" ht="15.75" customHeight="1" x14ac:dyDescent="0.25">
      <c r="O750" s="2"/>
      <c r="U750" s="1"/>
    </row>
    <row r="751" spans="15:21" ht="15.75" customHeight="1" x14ac:dyDescent="0.25">
      <c r="O751" s="2"/>
      <c r="U751" s="1"/>
    </row>
    <row r="752" spans="15:21" ht="15.75" customHeight="1" x14ac:dyDescent="0.25">
      <c r="O752" s="2"/>
      <c r="U752" s="1"/>
    </row>
    <row r="753" spans="15:21" ht="15.75" customHeight="1" x14ac:dyDescent="0.25">
      <c r="O753" s="2"/>
      <c r="U753" s="1"/>
    </row>
    <row r="754" spans="15:21" ht="15.75" customHeight="1" x14ac:dyDescent="0.25">
      <c r="O754" s="2"/>
      <c r="U754" s="1"/>
    </row>
    <row r="755" spans="15:21" ht="15.75" customHeight="1" x14ac:dyDescent="0.25">
      <c r="O755" s="2"/>
      <c r="U755" s="1"/>
    </row>
    <row r="756" spans="15:21" ht="15.75" customHeight="1" x14ac:dyDescent="0.25">
      <c r="O756" s="2"/>
      <c r="U756" s="1"/>
    </row>
    <row r="757" spans="15:21" ht="15.75" customHeight="1" x14ac:dyDescent="0.25">
      <c r="O757" s="2"/>
      <c r="U757" s="1"/>
    </row>
    <row r="758" spans="15:21" ht="15.75" customHeight="1" x14ac:dyDescent="0.25">
      <c r="O758" s="2"/>
      <c r="U758" s="1"/>
    </row>
    <row r="759" spans="15:21" ht="15.75" customHeight="1" x14ac:dyDescent="0.25">
      <c r="O759" s="2"/>
      <c r="U759" s="1"/>
    </row>
    <row r="760" spans="15:21" ht="15.75" customHeight="1" x14ac:dyDescent="0.25">
      <c r="O760" s="2"/>
      <c r="U760" s="1"/>
    </row>
    <row r="761" spans="15:21" ht="15.75" customHeight="1" x14ac:dyDescent="0.25">
      <c r="O761" s="2"/>
      <c r="U761" s="1"/>
    </row>
    <row r="762" spans="15:21" ht="15.75" customHeight="1" x14ac:dyDescent="0.25">
      <c r="O762" s="2"/>
      <c r="U762" s="1"/>
    </row>
    <row r="763" spans="15:21" ht="15.75" customHeight="1" x14ac:dyDescent="0.25">
      <c r="O763" s="2"/>
      <c r="U763" s="1"/>
    </row>
    <row r="764" spans="15:21" ht="15.75" customHeight="1" x14ac:dyDescent="0.25">
      <c r="O764" s="2"/>
      <c r="U764" s="1"/>
    </row>
    <row r="765" spans="15:21" ht="15.75" customHeight="1" x14ac:dyDescent="0.25">
      <c r="O765" s="2"/>
      <c r="U765" s="1"/>
    </row>
    <row r="766" spans="15:21" ht="15.75" customHeight="1" x14ac:dyDescent="0.25">
      <c r="O766" s="2"/>
      <c r="U766" s="1"/>
    </row>
    <row r="767" spans="15:21" ht="15.75" customHeight="1" x14ac:dyDescent="0.25">
      <c r="O767" s="2"/>
      <c r="U767" s="1"/>
    </row>
    <row r="768" spans="15:21" ht="15.75" customHeight="1" x14ac:dyDescent="0.25">
      <c r="O768" s="2"/>
      <c r="U768" s="1"/>
    </row>
    <row r="769" spans="15:21" ht="15.75" customHeight="1" x14ac:dyDescent="0.25">
      <c r="O769" s="2"/>
      <c r="U769" s="1"/>
    </row>
    <row r="770" spans="15:21" ht="15.75" customHeight="1" x14ac:dyDescent="0.25">
      <c r="O770" s="2"/>
      <c r="U770" s="1"/>
    </row>
    <row r="771" spans="15:21" ht="15.75" customHeight="1" x14ac:dyDescent="0.25">
      <c r="O771" s="2"/>
      <c r="U771" s="1"/>
    </row>
    <row r="772" spans="15:21" ht="15.75" customHeight="1" x14ac:dyDescent="0.25">
      <c r="O772" s="2"/>
      <c r="U772" s="1"/>
    </row>
    <row r="773" spans="15:21" ht="15.75" customHeight="1" x14ac:dyDescent="0.25">
      <c r="O773" s="2"/>
      <c r="U773" s="1"/>
    </row>
    <row r="774" spans="15:21" ht="15.75" customHeight="1" x14ac:dyDescent="0.25">
      <c r="O774" s="2"/>
      <c r="U774" s="1"/>
    </row>
    <row r="775" spans="15:21" ht="15.75" customHeight="1" x14ac:dyDescent="0.25">
      <c r="O775" s="2"/>
      <c r="U775" s="1"/>
    </row>
    <row r="776" spans="15:21" ht="15.75" customHeight="1" x14ac:dyDescent="0.25">
      <c r="O776" s="2"/>
      <c r="U776" s="1"/>
    </row>
    <row r="777" spans="15:21" ht="15.75" customHeight="1" x14ac:dyDescent="0.25">
      <c r="O777" s="2"/>
      <c r="U777" s="1"/>
    </row>
    <row r="778" spans="15:21" ht="15.75" customHeight="1" x14ac:dyDescent="0.25">
      <c r="O778" s="2"/>
      <c r="U778" s="1"/>
    </row>
    <row r="779" spans="15:21" ht="15.75" customHeight="1" x14ac:dyDescent="0.25">
      <c r="O779" s="2"/>
      <c r="U779" s="1"/>
    </row>
    <row r="780" spans="15:21" ht="15.75" customHeight="1" x14ac:dyDescent="0.25">
      <c r="O780" s="2"/>
      <c r="U780" s="1"/>
    </row>
    <row r="781" spans="15:21" ht="15.75" customHeight="1" x14ac:dyDescent="0.25">
      <c r="O781" s="2"/>
      <c r="U781" s="1"/>
    </row>
    <row r="782" spans="15:21" ht="15.75" customHeight="1" x14ac:dyDescent="0.25">
      <c r="O782" s="2"/>
      <c r="U782" s="1"/>
    </row>
    <row r="783" spans="15:21" ht="15.75" customHeight="1" x14ac:dyDescent="0.25">
      <c r="O783" s="2"/>
      <c r="U783" s="1"/>
    </row>
    <row r="784" spans="15:21" ht="15.75" customHeight="1" x14ac:dyDescent="0.25">
      <c r="O784" s="2"/>
      <c r="U784" s="1"/>
    </row>
    <row r="785" spans="15:21" ht="15.75" customHeight="1" x14ac:dyDescent="0.25">
      <c r="O785" s="2"/>
      <c r="U785" s="1"/>
    </row>
    <row r="786" spans="15:21" ht="15.75" customHeight="1" x14ac:dyDescent="0.25">
      <c r="O786" s="2"/>
      <c r="U786" s="1"/>
    </row>
    <row r="787" spans="15:21" ht="15.75" customHeight="1" x14ac:dyDescent="0.25">
      <c r="O787" s="2"/>
      <c r="U787" s="1"/>
    </row>
    <row r="788" spans="15:21" ht="15.75" customHeight="1" x14ac:dyDescent="0.25">
      <c r="O788" s="2"/>
      <c r="U788" s="1"/>
    </row>
    <row r="789" spans="15:21" ht="15.75" customHeight="1" x14ac:dyDescent="0.25">
      <c r="O789" s="2"/>
      <c r="U789" s="1"/>
    </row>
    <row r="790" spans="15:21" ht="15.75" customHeight="1" x14ac:dyDescent="0.25">
      <c r="O790" s="2"/>
      <c r="U790" s="1"/>
    </row>
    <row r="791" spans="15:21" ht="15.75" customHeight="1" x14ac:dyDescent="0.25">
      <c r="O791" s="2"/>
      <c r="U791" s="1"/>
    </row>
    <row r="792" spans="15:21" ht="15.75" customHeight="1" x14ac:dyDescent="0.25">
      <c r="O792" s="2"/>
      <c r="U792" s="1"/>
    </row>
    <row r="793" spans="15:21" ht="15.75" customHeight="1" x14ac:dyDescent="0.25">
      <c r="O793" s="2"/>
      <c r="U793" s="1"/>
    </row>
    <row r="794" spans="15:21" ht="15.75" customHeight="1" x14ac:dyDescent="0.25">
      <c r="O794" s="2"/>
      <c r="U794" s="1"/>
    </row>
    <row r="795" spans="15:21" ht="15.75" customHeight="1" x14ac:dyDescent="0.25">
      <c r="O795" s="2"/>
      <c r="U795" s="1"/>
    </row>
    <row r="796" spans="15:21" ht="15.75" customHeight="1" x14ac:dyDescent="0.25">
      <c r="O796" s="2"/>
      <c r="U796" s="1"/>
    </row>
    <row r="797" spans="15:21" ht="15.75" customHeight="1" x14ac:dyDescent="0.25">
      <c r="O797" s="2"/>
      <c r="U797" s="1"/>
    </row>
    <row r="798" spans="15:21" ht="15.75" customHeight="1" x14ac:dyDescent="0.25">
      <c r="O798" s="2"/>
      <c r="U798" s="1"/>
    </row>
    <row r="799" spans="15:21" ht="15.75" customHeight="1" x14ac:dyDescent="0.25">
      <c r="O799" s="2"/>
      <c r="U799" s="1"/>
    </row>
    <row r="800" spans="15:21" ht="15.75" customHeight="1" x14ac:dyDescent="0.25">
      <c r="O800" s="2"/>
      <c r="U800" s="1"/>
    </row>
    <row r="801" spans="15:21" ht="15.75" customHeight="1" x14ac:dyDescent="0.25">
      <c r="O801" s="2"/>
      <c r="U801" s="1"/>
    </row>
    <row r="802" spans="15:21" ht="15.75" customHeight="1" x14ac:dyDescent="0.25">
      <c r="O802" s="2"/>
      <c r="U802" s="1"/>
    </row>
    <row r="803" spans="15:21" ht="15.75" customHeight="1" x14ac:dyDescent="0.25">
      <c r="O803" s="2"/>
      <c r="U803" s="1"/>
    </row>
    <row r="804" spans="15:21" ht="15.75" customHeight="1" x14ac:dyDescent="0.25">
      <c r="O804" s="2"/>
      <c r="U804" s="1"/>
    </row>
    <row r="805" spans="15:21" ht="15.75" customHeight="1" x14ac:dyDescent="0.25">
      <c r="O805" s="2"/>
      <c r="U805" s="1"/>
    </row>
    <row r="806" spans="15:21" ht="15.75" customHeight="1" x14ac:dyDescent="0.25">
      <c r="O806" s="2"/>
      <c r="U806" s="1"/>
    </row>
    <row r="807" spans="15:21" ht="15.75" customHeight="1" x14ac:dyDescent="0.25">
      <c r="O807" s="2"/>
      <c r="U807" s="1"/>
    </row>
    <row r="808" spans="15:21" ht="15.75" customHeight="1" x14ac:dyDescent="0.25">
      <c r="O808" s="2"/>
      <c r="U808" s="1"/>
    </row>
    <row r="809" spans="15:21" ht="15.75" customHeight="1" x14ac:dyDescent="0.25">
      <c r="O809" s="2"/>
      <c r="U809" s="1"/>
    </row>
    <row r="810" spans="15:21" ht="15.75" customHeight="1" x14ac:dyDescent="0.25">
      <c r="O810" s="2"/>
      <c r="U810" s="1"/>
    </row>
    <row r="811" spans="15:21" ht="15.75" customHeight="1" x14ac:dyDescent="0.25">
      <c r="O811" s="2"/>
      <c r="U811" s="1"/>
    </row>
    <row r="812" spans="15:21" ht="15.75" customHeight="1" x14ac:dyDescent="0.25">
      <c r="O812" s="2"/>
      <c r="U812" s="1"/>
    </row>
    <row r="813" spans="15:21" ht="15.75" customHeight="1" x14ac:dyDescent="0.25">
      <c r="O813" s="2"/>
      <c r="U813" s="1"/>
    </row>
    <row r="814" spans="15:21" ht="15.75" customHeight="1" x14ac:dyDescent="0.25">
      <c r="O814" s="2"/>
      <c r="U814" s="1"/>
    </row>
    <row r="815" spans="15:21" ht="15.75" customHeight="1" x14ac:dyDescent="0.25">
      <c r="O815" s="2"/>
      <c r="U815" s="1"/>
    </row>
    <row r="816" spans="15:21" ht="15.75" customHeight="1" x14ac:dyDescent="0.25">
      <c r="O816" s="2"/>
      <c r="U816" s="1"/>
    </row>
    <row r="817" spans="15:21" ht="15.75" customHeight="1" x14ac:dyDescent="0.25">
      <c r="O817" s="2"/>
      <c r="U817" s="1"/>
    </row>
    <row r="818" spans="15:21" ht="15.75" customHeight="1" x14ac:dyDescent="0.25">
      <c r="O818" s="2"/>
      <c r="U818" s="1"/>
    </row>
    <row r="819" spans="15:21" ht="15.75" customHeight="1" x14ac:dyDescent="0.25">
      <c r="O819" s="2"/>
      <c r="U819" s="1"/>
    </row>
    <row r="820" spans="15:21" ht="15.75" customHeight="1" x14ac:dyDescent="0.25">
      <c r="O820" s="2"/>
      <c r="U820" s="1"/>
    </row>
    <row r="821" spans="15:21" ht="15.75" customHeight="1" x14ac:dyDescent="0.25">
      <c r="O821" s="2"/>
      <c r="U821" s="1"/>
    </row>
    <row r="822" spans="15:21" ht="15.75" customHeight="1" x14ac:dyDescent="0.25">
      <c r="O822" s="2"/>
      <c r="U822" s="1"/>
    </row>
    <row r="823" spans="15:21" ht="15.75" customHeight="1" x14ac:dyDescent="0.25">
      <c r="O823" s="2"/>
      <c r="U823" s="1"/>
    </row>
    <row r="824" spans="15:21" ht="15.75" customHeight="1" x14ac:dyDescent="0.25">
      <c r="O824" s="2"/>
      <c r="U824" s="1"/>
    </row>
    <row r="825" spans="15:21" ht="15.75" customHeight="1" x14ac:dyDescent="0.25">
      <c r="O825" s="2"/>
      <c r="U825" s="1"/>
    </row>
    <row r="826" spans="15:21" ht="15.75" customHeight="1" x14ac:dyDescent="0.25">
      <c r="O826" s="2"/>
      <c r="U826" s="1"/>
    </row>
    <row r="827" spans="15:21" ht="15.75" customHeight="1" x14ac:dyDescent="0.25">
      <c r="O827" s="2"/>
      <c r="U827" s="1"/>
    </row>
    <row r="828" spans="15:21" ht="15.75" customHeight="1" x14ac:dyDescent="0.25">
      <c r="O828" s="2"/>
      <c r="U828" s="1"/>
    </row>
    <row r="829" spans="15:21" ht="15.75" customHeight="1" x14ac:dyDescent="0.25">
      <c r="O829" s="2"/>
      <c r="U829" s="1"/>
    </row>
    <row r="830" spans="15:21" ht="15.75" customHeight="1" x14ac:dyDescent="0.25">
      <c r="O830" s="2"/>
      <c r="U830" s="1"/>
    </row>
    <row r="831" spans="15:21" ht="15.75" customHeight="1" x14ac:dyDescent="0.25">
      <c r="O831" s="2"/>
      <c r="U831" s="1"/>
    </row>
    <row r="832" spans="15:21" ht="15.75" customHeight="1" x14ac:dyDescent="0.25">
      <c r="O832" s="2"/>
      <c r="U832" s="1"/>
    </row>
    <row r="833" spans="15:21" ht="15.75" customHeight="1" x14ac:dyDescent="0.25">
      <c r="O833" s="2"/>
      <c r="U833" s="1"/>
    </row>
    <row r="834" spans="15:21" ht="15.75" customHeight="1" x14ac:dyDescent="0.25">
      <c r="O834" s="2"/>
      <c r="U834" s="1"/>
    </row>
    <row r="835" spans="15:21" ht="15.75" customHeight="1" x14ac:dyDescent="0.25">
      <c r="O835" s="2"/>
      <c r="U835" s="1"/>
    </row>
    <row r="836" spans="15:21" ht="15.75" customHeight="1" x14ac:dyDescent="0.25">
      <c r="O836" s="2"/>
      <c r="U836" s="1"/>
    </row>
    <row r="837" spans="15:21" ht="15.75" customHeight="1" x14ac:dyDescent="0.25">
      <c r="O837" s="2"/>
      <c r="U837" s="1"/>
    </row>
    <row r="838" spans="15:21" ht="15.75" customHeight="1" x14ac:dyDescent="0.25">
      <c r="O838" s="2"/>
      <c r="U838" s="1"/>
    </row>
    <row r="839" spans="15:21" ht="15.75" customHeight="1" x14ac:dyDescent="0.25">
      <c r="O839" s="2"/>
      <c r="U839" s="1"/>
    </row>
    <row r="840" spans="15:21" ht="15.75" customHeight="1" x14ac:dyDescent="0.25">
      <c r="O840" s="2"/>
      <c r="U840" s="1"/>
    </row>
    <row r="841" spans="15:21" ht="15.75" customHeight="1" x14ac:dyDescent="0.25">
      <c r="O841" s="2"/>
      <c r="U841" s="1"/>
    </row>
    <row r="842" spans="15:21" ht="15.75" customHeight="1" x14ac:dyDescent="0.25">
      <c r="O842" s="2"/>
      <c r="U842" s="1"/>
    </row>
    <row r="843" spans="15:21" ht="15.75" customHeight="1" x14ac:dyDescent="0.25">
      <c r="O843" s="2"/>
      <c r="U843" s="1"/>
    </row>
    <row r="844" spans="15:21" ht="15.75" customHeight="1" x14ac:dyDescent="0.25">
      <c r="O844" s="2"/>
      <c r="U844" s="1"/>
    </row>
    <row r="845" spans="15:21" ht="15.75" customHeight="1" x14ac:dyDescent="0.25">
      <c r="O845" s="2"/>
      <c r="U845" s="1"/>
    </row>
    <row r="846" spans="15:21" ht="15.75" customHeight="1" x14ac:dyDescent="0.25">
      <c r="O846" s="2"/>
      <c r="U846" s="1"/>
    </row>
    <row r="847" spans="15:21" ht="15.75" customHeight="1" x14ac:dyDescent="0.25">
      <c r="O847" s="2"/>
      <c r="U847" s="1"/>
    </row>
    <row r="848" spans="15:21" ht="15.75" customHeight="1" x14ac:dyDescent="0.25">
      <c r="O848" s="2"/>
      <c r="U848" s="1"/>
    </row>
    <row r="849" spans="15:21" ht="15.75" customHeight="1" x14ac:dyDescent="0.25">
      <c r="O849" s="2"/>
      <c r="U849" s="1"/>
    </row>
    <row r="850" spans="15:21" ht="15.75" customHeight="1" x14ac:dyDescent="0.25">
      <c r="O850" s="2"/>
      <c r="U850" s="1"/>
    </row>
    <row r="851" spans="15:21" ht="15.75" customHeight="1" x14ac:dyDescent="0.25">
      <c r="O851" s="2"/>
      <c r="U851" s="1"/>
    </row>
    <row r="852" spans="15:21" ht="15.75" customHeight="1" x14ac:dyDescent="0.25">
      <c r="O852" s="2"/>
      <c r="U852" s="1"/>
    </row>
    <row r="853" spans="15:21" ht="15.75" customHeight="1" x14ac:dyDescent="0.25">
      <c r="O853" s="2"/>
      <c r="U853" s="1"/>
    </row>
    <row r="854" spans="15:21" ht="15.75" customHeight="1" x14ac:dyDescent="0.25">
      <c r="O854" s="2"/>
      <c r="U854" s="1"/>
    </row>
    <row r="855" spans="15:21" ht="15.75" customHeight="1" x14ac:dyDescent="0.25">
      <c r="O855" s="2"/>
      <c r="U855" s="1"/>
    </row>
    <row r="856" spans="15:21" ht="15.75" customHeight="1" x14ac:dyDescent="0.25">
      <c r="O856" s="2"/>
      <c r="U856" s="1"/>
    </row>
    <row r="857" spans="15:21" ht="15.75" customHeight="1" x14ac:dyDescent="0.25">
      <c r="O857" s="2"/>
      <c r="U857" s="1"/>
    </row>
    <row r="858" spans="15:21" ht="15.75" customHeight="1" x14ac:dyDescent="0.25">
      <c r="O858" s="2"/>
      <c r="U858" s="1"/>
    </row>
    <row r="859" spans="15:21" ht="15.75" customHeight="1" x14ac:dyDescent="0.25">
      <c r="O859" s="2"/>
      <c r="U859" s="1"/>
    </row>
    <row r="860" spans="15:21" ht="15.75" customHeight="1" x14ac:dyDescent="0.25">
      <c r="O860" s="2"/>
      <c r="U860" s="1"/>
    </row>
    <row r="861" spans="15:21" ht="15.75" customHeight="1" x14ac:dyDescent="0.25">
      <c r="O861" s="2"/>
      <c r="U861" s="1"/>
    </row>
    <row r="862" spans="15:21" ht="15.75" customHeight="1" x14ac:dyDescent="0.25">
      <c r="O862" s="2"/>
      <c r="U862" s="1"/>
    </row>
    <row r="863" spans="15:21" ht="15.75" customHeight="1" x14ac:dyDescent="0.25">
      <c r="O863" s="2"/>
      <c r="U863" s="1"/>
    </row>
    <row r="864" spans="15:21" ht="15.75" customHeight="1" x14ac:dyDescent="0.25">
      <c r="O864" s="2"/>
      <c r="U864" s="1"/>
    </row>
    <row r="865" spans="15:21" ht="15.75" customHeight="1" x14ac:dyDescent="0.25">
      <c r="O865" s="2"/>
      <c r="U865" s="1"/>
    </row>
    <row r="866" spans="15:21" ht="15.75" customHeight="1" x14ac:dyDescent="0.25">
      <c r="O866" s="2"/>
      <c r="U866" s="1"/>
    </row>
    <row r="867" spans="15:21" ht="15.75" customHeight="1" x14ac:dyDescent="0.25">
      <c r="O867" s="2"/>
      <c r="U867" s="1"/>
    </row>
    <row r="868" spans="15:21" ht="15.75" customHeight="1" x14ac:dyDescent="0.25">
      <c r="O868" s="2"/>
      <c r="U868" s="1"/>
    </row>
    <row r="869" spans="15:21" ht="15.75" customHeight="1" x14ac:dyDescent="0.25">
      <c r="O869" s="2"/>
      <c r="U869" s="1"/>
    </row>
    <row r="870" spans="15:21" ht="15.75" customHeight="1" x14ac:dyDescent="0.25">
      <c r="O870" s="2"/>
      <c r="U870" s="1"/>
    </row>
    <row r="871" spans="15:21" ht="15.75" customHeight="1" x14ac:dyDescent="0.25">
      <c r="O871" s="2"/>
      <c r="U871" s="1"/>
    </row>
    <row r="872" spans="15:21" ht="15.75" customHeight="1" x14ac:dyDescent="0.25">
      <c r="O872" s="2"/>
      <c r="U872" s="1"/>
    </row>
    <row r="873" spans="15:21" ht="15.75" customHeight="1" x14ac:dyDescent="0.25">
      <c r="O873" s="2"/>
      <c r="U873" s="1"/>
    </row>
    <row r="874" spans="15:21" ht="15.75" customHeight="1" x14ac:dyDescent="0.25">
      <c r="O874" s="2"/>
      <c r="U874" s="1"/>
    </row>
    <row r="875" spans="15:21" ht="15.75" customHeight="1" x14ac:dyDescent="0.25">
      <c r="O875" s="2"/>
      <c r="U875" s="1"/>
    </row>
    <row r="876" spans="15:21" ht="15.75" customHeight="1" x14ac:dyDescent="0.25">
      <c r="O876" s="2"/>
      <c r="U876" s="1"/>
    </row>
    <row r="877" spans="15:21" ht="15.75" customHeight="1" x14ac:dyDescent="0.25">
      <c r="O877" s="2"/>
      <c r="U877" s="1"/>
    </row>
    <row r="878" spans="15:21" ht="15.75" customHeight="1" x14ac:dyDescent="0.25">
      <c r="O878" s="2"/>
      <c r="U878" s="1"/>
    </row>
    <row r="879" spans="15:21" ht="15.75" customHeight="1" x14ac:dyDescent="0.25">
      <c r="O879" s="2"/>
      <c r="U879" s="1"/>
    </row>
    <row r="880" spans="15:21" ht="15.75" customHeight="1" x14ac:dyDescent="0.25">
      <c r="O880" s="2"/>
      <c r="U880" s="1"/>
    </row>
    <row r="881" spans="15:21" ht="15.75" customHeight="1" x14ac:dyDescent="0.25">
      <c r="O881" s="2"/>
      <c r="U881" s="1"/>
    </row>
    <row r="882" spans="15:21" ht="15.75" customHeight="1" x14ac:dyDescent="0.25">
      <c r="O882" s="2"/>
      <c r="U882" s="1"/>
    </row>
    <row r="883" spans="15:21" ht="15.75" customHeight="1" x14ac:dyDescent="0.25">
      <c r="O883" s="2"/>
      <c r="U883" s="1"/>
    </row>
    <row r="884" spans="15:21" ht="15.75" customHeight="1" x14ac:dyDescent="0.25">
      <c r="O884" s="2"/>
      <c r="U884" s="1"/>
    </row>
    <row r="885" spans="15:21" ht="15.75" customHeight="1" x14ac:dyDescent="0.25">
      <c r="O885" s="2"/>
      <c r="U885" s="1"/>
    </row>
    <row r="886" spans="15:21" ht="15.75" customHeight="1" x14ac:dyDescent="0.25">
      <c r="O886" s="2"/>
      <c r="U886" s="1"/>
    </row>
    <row r="887" spans="15:21" ht="15.75" customHeight="1" x14ac:dyDescent="0.25">
      <c r="O887" s="2"/>
      <c r="U887" s="1"/>
    </row>
    <row r="888" spans="15:21" ht="15.75" customHeight="1" x14ac:dyDescent="0.25">
      <c r="O888" s="2"/>
      <c r="U888" s="1"/>
    </row>
    <row r="889" spans="15:21" ht="15.75" customHeight="1" x14ac:dyDescent="0.25">
      <c r="O889" s="2"/>
      <c r="U889" s="1"/>
    </row>
    <row r="890" spans="15:21" ht="15.75" customHeight="1" x14ac:dyDescent="0.25">
      <c r="O890" s="2"/>
      <c r="U890" s="1"/>
    </row>
    <row r="891" spans="15:21" ht="15.75" customHeight="1" x14ac:dyDescent="0.25">
      <c r="O891" s="2"/>
      <c r="U891" s="1"/>
    </row>
    <row r="892" spans="15:21" ht="15.75" customHeight="1" x14ac:dyDescent="0.25">
      <c r="O892" s="2"/>
      <c r="U892" s="1"/>
    </row>
    <row r="893" spans="15:21" ht="15.75" customHeight="1" x14ac:dyDescent="0.25">
      <c r="O893" s="2"/>
      <c r="U893" s="1"/>
    </row>
    <row r="894" spans="15:21" ht="15.75" customHeight="1" x14ac:dyDescent="0.25">
      <c r="O894" s="2"/>
      <c r="U894" s="1"/>
    </row>
    <row r="895" spans="15:21" ht="15.75" customHeight="1" x14ac:dyDescent="0.25">
      <c r="O895" s="2"/>
      <c r="U895" s="1"/>
    </row>
    <row r="896" spans="15:21" ht="15.75" customHeight="1" x14ac:dyDescent="0.25">
      <c r="O896" s="2"/>
      <c r="U896" s="1"/>
    </row>
    <row r="897" spans="15:21" ht="15.75" customHeight="1" x14ac:dyDescent="0.25">
      <c r="O897" s="2"/>
      <c r="U897" s="1"/>
    </row>
    <row r="898" spans="15:21" ht="15.75" customHeight="1" x14ac:dyDescent="0.25">
      <c r="O898" s="2"/>
      <c r="U898" s="1"/>
    </row>
    <row r="899" spans="15:21" ht="15.75" customHeight="1" x14ac:dyDescent="0.25">
      <c r="O899" s="2"/>
      <c r="U899" s="1"/>
    </row>
    <row r="900" spans="15:21" ht="15.75" customHeight="1" x14ac:dyDescent="0.25">
      <c r="O900" s="2"/>
      <c r="U900" s="1"/>
    </row>
    <row r="901" spans="15:21" ht="15.75" customHeight="1" x14ac:dyDescent="0.25">
      <c r="O901" s="2"/>
      <c r="U901" s="1"/>
    </row>
    <row r="902" spans="15:21" ht="15.75" customHeight="1" x14ac:dyDescent="0.25">
      <c r="O902" s="2"/>
      <c r="U902" s="1"/>
    </row>
    <row r="903" spans="15:21" ht="15.75" customHeight="1" x14ac:dyDescent="0.25">
      <c r="O903" s="2"/>
      <c r="U903" s="1"/>
    </row>
    <row r="904" spans="15:21" ht="15.75" customHeight="1" x14ac:dyDescent="0.25">
      <c r="O904" s="2"/>
      <c r="U904" s="1"/>
    </row>
    <row r="905" spans="15:21" ht="15.75" customHeight="1" x14ac:dyDescent="0.25">
      <c r="O905" s="2"/>
      <c r="U905" s="1"/>
    </row>
    <row r="906" spans="15:21" ht="15.75" customHeight="1" x14ac:dyDescent="0.25">
      <c r="O906" s="2"/>
      <c r="U906" s="1"/>
    </row>
    <row r="907" spans="15:21" ht="15.75" customHeight="1" x14ac:dyDescent="0.25">
      <c r="O907" s="2"/>
      <c r="U907" s="1"/>
    </row>
    <row r="908" spans="15:21" ht="15.75" customHeight="1" x14ac:dyDescent="0.25">
      <c r="O908" s="2"/>
      <c r="U908" s="1"/>
    </row>
    <row r="909" spans="15:21" ht="15.75" customHeight="1" x14ac:dyDescent="0.25">
      <c r="O909" s="2"/>
      <c r="U909" s="1"/>
    </row>
    <row r="910" spans="15:21" ht="15.75" customHeight="1" x14ac:dyDescent="0.25">
      <c r="O910" s="2"/>
      <c r="U910" s="1"/>
    </row>
    <row r="911" spans="15:21" ht="15.75" customHeight="1" x14ac:dyDescent="0.25">
      <c r="O911" s="2"/>
      <c r="U911" s="1"/>
    </row>
    <row r="912" spans="15:21" ht="15.75" customHeight="1" x14ac:dyDescent="0.25">
      <c r="O912" s="2"/>
      <c r="U912" s="1"/>
    </row>
    <row r="913" spans="15:21" ht="15.75" customHeight="1" x14ac:dyDescent="0.25">
      <c r="O913" s="2"/>
      <c r="U913" s="1"/>
    </row>
    <row r="914" spans="15:21" ht="15.75" customHeight="1" x14ac:dyDescent="0.25">
      <c r="O914" s="2"/>
      <c r="U914" s="1"/>
    </row>
    <row r="915" spans="15:21" ht="15.75" customHeight="1" x14ac:dyDescent="0.25">
      <c r="O915" s="2"/>
      <c r="U915" s="1"/>
    </row>
    <row r="916" spans="15:21" ht="15.75" customHeight="1" x14ac:dyDescent="0.25">
      <c r="O916" s="2"/>
      <c r="U916" s="1"/>
    </row>
    <row r="917" spans="15:21" ht="15.75" customHeight="1" x14ac:dyDescent="0.25">
      <c r="O917" s="2"/>
      <c r="U917" s="1"/>
    </row>
    <row r="918" spans="15:21" ht="15.75" customHeight="1" x14ac:dyDescent="0.25">
      <c r="O918" s="2"/>
      <c r="U918" s="1"/>
    </row>
    <row r="919" spans="15:21" ht="15.75" customHeight="1" x14ac:dyDescent="0.25">
      <c r="O919" s="2"/>
      <c r="U919" s="1"/>
    </row>
    <row r="920" spans="15:21" ht="15.75" customHeight="1" x14ac:dyDescent="0.25">
      <c r="O920" s="2"/>
      <c r="U920" s="1"/>
    </row>
    <row r="921" spans="15:21" ht="15.75" customHeight="1" x14ac:dyDescent="0.25">
      <c r="O921" s="2"/>
      <c r="U921" s="1"/>
    </row>
    <row r="922" spans="15:21" ht="15.75" customHeight="1" x14ac:dyDescent="0.25">
      <c r="O922" s="2"/>
      <c r="U922" s="1"/>
    </row>
    <row r="923" spans="15:21" ht="15.75" customHeight="1" x14ac:dyDescent="0.25">
      <c r="O923" s="2"/>
      <c r="U923" s="1"/>
    </row>
    <row r="924" spans="15:21" ht="15.75" customHeight="1" x14ac:dyDescent="0.25">
      <c r="O924" s="2"/>
      <c r="U924" s="1"/>
    </row>
    <row r="925" spans="15:21" ht="15.75" customHeight="1" x14ac:dyDescent="0.25">
      <c r="O925" s="2"/>
      <c r="U925" s="1"/>
    </row>
    <row r="926" spans="15:21" ht="15.75" customHeight="1" x14ac:dyDescent="0.25">
      <c r="O926" s="2"/>
      <c r="U926" s="1"/>
    </row>
    <row r="927" spans="15:21" ht="15.75" customHeight="1" x14ac:dyDescent="0.25">
      <c r="O927" s="2"/>
      <c r="U927" s="1"/>
    </row>
    <row r="928" spans="15:21" ht="15.75" customHeight="1" x14ac:dyDescent="0.25">
      <c r="O928" s="2"/>
      <c r="U928" s="1"/>
    </row>
    <row r="929" spans="15:21" ht="15.75" customHeight="1" x14ac:dyDescent="0.25">
      <c r="O929" s="2"/>
      <c r="U929" s="1"/>
    </row>
    <row r="930" spans="15:21" ht="15.75" customHeight="1" x14ac:dyDescent="0.25">
      <c r="O930" s="2"/>
      <c r="U930" s="1"/>
    </row>
    <row r="931" spans="15:21" ht="15.75" customHeight="1" x14ac:dyDescent="0.25">
      <c r="O931" s="2"/>
      <c r="U931" s="1"/>
    </row>
    <row r="932" spans="15:21" ht="15.75" customHeight="1" x14ac:dyDescent="0.25">
      <c r="O932" s="2"/>
      <c r="U932" s="1"/>
    </row>
    <row r="933" spans="15:21" ht="15.75" customHeight="1" x14ac:dyDescent="0.25">
      <c r="O933" s="2"/>
      <c r="U933" s="1"/>
    </row>
    <row r="934" spans="15:21" ht="15.75" customHeight="1" x14ac:dyDescent="0.25">
      <c r="O934" s="2"/>
      <c r="U934" s="1"/>
    </row>
    <row r="935" spans="15:21" ht="15.75" customHeight="1" x14ac:dyDescent="0.25">
      <c r="O935" s="2"/>
      <c r="U935" s="1"/>
    </row>
    <row r="936" spans="15:21" ht="15.75" customHeight="1" x14ac:dyDescent="0.25">
      <c r="O936" s="2"/>
      <c r="U936" s="1"/>
    </row>
    <row r="937" spans="15:21" ht="15.75" customHeight="1" x14ac:dyDescent="0.25">
      <c r="O937" s="2"/>
      <c r="U937" s="1"/>
    </row>
    <row r="938" spans="15:21" ht="15.75" customHeight="1" x14ac:dyDescent="0.25">
      <c r="O938" s="2"/>
      <c r="U938" s="1"/>
    </row>
    <row r="939" spans="15:21" ht="15.75" customHeight="1" x14ac:dyDescent="0.25">
      <c r="O939" s="2"/>
      <c r="U939" s="1"/>
    </row>
    <row r="940" spans="15:21" ht="15.75" customHeight="1" x14ac:dyDescent="0.25">
      <c r="O940" s="2"/>
      <c r="U940" s="1"/>
    </row>
    <row r="941" spans="15:21" ht="15.75" customHeight="1" x14ac:dyDescent="0.25">
      <c r="O941" s="2"/>
      <c r="U941" s="1"/>
    </row>
    <row r="942" spans="15:21" ht="15.75" customHeight="1" x14ac:dyDescent="0.25">
      <c r="O942" s="2"/>
      <c r="U942" s="1"/>
    </row>
    <row r="943" spans="15:21" ht="15.75" customHeight="1" x14ac:dyDescent="0.25">
      <c r="O943" s="2"/>
      <c r="U943" s="1"/>
    </row>
    <row r="944" spans="15:21" ht="15.75" customHeight="1" x14ac:dyDescent="0.25">
      <c r="O944" s="2"/>
      <c r="U944" s="1"/>
    </row>
    <row r="945" spans="15:21" ht="15.75" customHeight="1" x14ac:dyDescent="0.25">
      <c r="O945" s="2"/>
      <c r="U945" s="1"/>
    </row>
    <row r="946" spans="15:21" ht="15.75" customHeight="1" x14ac:dyDescent="0.25">
      <c r="O946" s="2"/>
      <c r="U946" s="1"/>
    </row>
    <row r="947" spans="15:21" ht="15.75" customHeight="1" x14ac:dyDescent="0.25">
      <c r="O947" s="2"/>
      <c r="U947" s="1"/>
    </row>
    <row r="948" spans="15:21" ht="15.75" customHeight="1" x14ac:dyDescent="0.25">
      <c r="O948" s="2"/>
      <c r="U948" s="1"/>
    </row>
    <row r="949" spans="15:21" ht="15.75" customHeight="1" x14ac:dyDescent="0.25">
      <c r="O949" s="2"/>
      <c r="U949" s="1"/>
    </row>
    <row r="950" spans="15:21" ht="15.75" customHeight="1" x14ac:dyDescent="0.25">
      <c r="O950" s="2"/>
      <c r="U950" s="1"/>
    </row>
    <row r="951" spans="15:21" ht="15.75" customHeight="1" x14ac:dyDescent="0.25">
      <c r="O951" s="2"/>
      <c r="U951" s="1"/>
    </row>
    <row r="952" spans="15:21" ht="15.75" customHeight="1" x14ac:dyDescent="0.25">
      <c r="O952" s="2"/>
      <c r="U952" s="1"/>
    </row>
    <row r="953" spans="15:21" ht="15.75" customHeight="1" x14ac:dyDescent="0.25">
      <c r="O953" s="2"/>
      <c r="U953" s="1"/>
    </row>
    <row r="954" spans="15:21" ht="15.75" customHeight="1" x14ac:dyDescent="0.25">
      <c r="O954" s="2"/>
      <c r="U954" s="1"/>
    </row>
    <row r="955" spans="15:21" ht="15.75" customHeight="1" x14ac:dyDescent="0.25">
      <c r="O955" s="2"/>
      <c r="U955" s="1"/>
    </row>
    <row r="956" spans="15:21" ht="15.75" customHeight="1" x14ac:dyDescent="0.25">
      <c r="O956" s="2"/>
      <c r="U956" s="1"/>
    </row>
    <row r="957" spans="15:21" ht="15.75" customHeight="1" x14ac:dyDescent="0.25">
      <c r="O957" s="2"/>
      <c r="U957" s="1"/>
    </row>
    <row r="958" spans="15:21" ht="15.75" customHeight="1" x14ac:dyDescent="0.25">
      <c r="O958" s="2"/>
      <c r="U958" s="1"/>
    </row>
    <row r="959" spans="15:21" ht="15.75" customHeight="1" x14ac:dyDescent="0.25">
      <c r="O959" s="2"/>
      <c r="U959" s="1"/>
    </row>
    <row r="960" spans="15:21" ht="15.75" customHeight="1" x14ac:dyDescent="0.25">
      <c r="O960" s="2"/>
      <c r="U960" s="1"/>
    </row>
    <row r="961" spans="15:21" ht="15.75" customHeight="1" x14ac:dyDescent="0.25">
      <c r="O961" s="2"/>
      <c r="U961" s="1"/>
    </row>
    <row r="962" spans="15:21" ht="15.75" customHeight="1" x14ac:dyDescent="0.25">
      <c r="O962" s="2"/>
      <c r="U962" s="1"/>
    </row>
    <row r="963" spans="15:21" ht="15.75" customHeight="1" x14ac:dyDescent="0.25">
      <c r="O963" s="2"/>
      <c r="U963" s="1"/>
    </row>
    <row r="964" spans="15:21" ht="15.75" customHeight="1" x14ac:dyDescent="0.25">
      <c r="O964" s="2"/>
      <c r="U964" s="1"/>
    </row>
    <row r="965" spans="15:21" ht="15.75" customHeight="1" x14ac:dyDescent="0.25">
      <c r="O965" s="2"/>
      <c r="U965" s="1"/>
    </row>
    <row r="966" spans="15:21" ht="15.75" customHeight="1" x14ac:dyDescent="0.25">
      <c r="O966" s="2"/>
      <c r="U966" s="1"/>
    </row>
    <row r="967" spans="15:21" ht="15.75" customHeight="1" x14ac:dyDescent="0.25">
      <c r="O967" s="2"/>
      <c r="U967" s="1"/>
    </row>
    <row r="968" spans="15:21" ht="15.75" customHeight="1" x14ac:dyDescent="0.25">
      <c r="O968" s="2"/>
      <c r="U968" s="1"/>
    </row>
    <row r="969" spans="15:21" ht="15.75" customHeight="1" x14ac:dyDescent="0.25">
      <c r="O969" s="2"/>
      <c r="U969" s="1"/>
    </row>
    <row r="970" spans="15:21" ht="15.75" customHeight="1" x14ac:dyDescent="0.25">
      <c r="O970" s="2"/>
      <c r="U970" s="1"/>
    </row>
    <row r="971" spans="15:21" ht="15.75" customHeight="1" x14ac:dyDescent="0.25">
      <c r="O971" s="2"/>
      <c r="U971" s="1"/>
    </row>
    <row r="972" spans="15:21" ht="15.75" customHeight="1" x14ac:dyDescent="0.25">
      <c r="O972" s="2"/>
      <c r="U972" s="1"/>
    </row>
    <row r="973" spans="15:21" ht="15.75" customHeight="1" x14ac:dyDescent="0.25">
      <c r="O973" s="2"/>
      <c r="U973" s="1"/>
    </row>
    <row r="974" spans="15:21" ht="15.75" customHeight="1" x14ac:dyDescent="0.25">
      <c r="O974" s="2"/>
      <c r="U974" s="1"/>
    </row>
    <row r="975" spans="15:21" ht="15.75" customHeight="1" x14ac:dyDescent="0.25">
      <c r="O975" s="2"/>
      <c r="U975" s="1"/>
    </row>
    <row r="976" spans="15:21" ht="15.75" customHeight="1" x14ac:dyDescent="0.25">
      <c r="O976" s="2"/>
      <c r="U976" s="1"/>
    </row>
    <row r="977" spans="15:21" ht="15.75" customHeight="1" x14ac:dyDescent="0.25">
      <c r="O977" s="2"/>
      <c r="U977" s="1"/>
    </row>
    <row r="978" spans="15:21" ht="15.75" customHeight="1" x14ac:dyDescent="0.25">
      <c r="O978" s="2"/>
      <c r="U978" s="1"/>
    </row>
    <row r="979" spans="15:21" ht="15.75" customHeight="1" x14ac:dyDescent="0.25">
      <c r="O979" s="2"/>
      <c r="U979" s="1"/>
    </row>
    <row r="980" spans="15:21" ht="15.75" customHeight="1" x14ac:dyDescent="0.25">
      <c r="O980" s="2"/>
      <c r="U980" s="1"/>
    </row>
    <row r="981" spans="15:21" ht="15.75" customHeight="1" x14ac:dyDescent="0.25">
      <c r="O981" s="2"/>
      <c r="U981" s="1"/>
    </row>
    <row r="982" spans="15:21" ht="15.75" customHeight="1" x14ac:dyDescent="0.25">
      <c r="O982" s="2"/>
      <c r="U982" s="1"/>
    </row>
    <row r="983" spans="15:21" ht="15.75" customHeight="1" x14ac:dyDescent="0.25">
      <c r="O983" s="2"/>
      <c r="U983" s="1"/>
    </row>
    <row r="984" spans="15:21" ht="15.75" customHeight="1" x14ac:dyDescent="0.25">
      <c r="O984" s="2"/>
      <c r="U984" s="1"/>
    </row>
    <row r="985" spans="15:21" ht="15.75" customHeight="1" x14ac:dyDescent="0.25">
      <c r="O985" s="2"/>
      <c r="U985" s="1"/>
    </row>
    <row r="986" spans="15:21" ht="15.75" customHeight="1" x14ac:dyDescent="0.25">
      <c r="O986" s="2"/>
      <c r="U986" s="1"/>
    </row>
    <row r="987" spans="15:21" ht="15.75" customHeight="1" x14ac:dyDescent="0.25">
      <c r="O987" s="2"/>
      <c r="U987" s="1"/>
    </row>
    <row r="988" spans="15:21" ht="15.75" customHeight="1" x14ac:dyDescent="0.25">
      <c r="O988" s="2"/>
      <c r="U988" s="1"/>
    </row>
    <row r="989" spans="15:21" ht="15.75" customHeight="1" x14ac:dyDescent="0.25">
      <c r="O989" s="2"/>
      <c r="U989" s="1"/>
    </row>
    <row r="990" spans="15:21" ht="15.75" customHeight="1" x14ac:dyDescent="0.25">
      <c r="O990" s="2"/>
      <c r="U990" s="1"/>
    </row>
    <row r="991" spans="15:21" ht="15.75" customHeight="1" x14ac:dyDescent="0.25">
      <c r="O991" s="2"/>
      <c r="U991" s="1"/>
    </row>
    <row r="992" spans="15:21" ht="15.75" customHeight="1" x14ac:dyDescent="0.25">
      <c r="O992" s="2"/>
      <c r="U992" s="1"/>
    </row>
    <row r="993" spans="15:21" ht="15.75" customHeight="1" x14ac:dyDescent="0.25">
      <c r="O993" s="2"/>
      <c r="U993" s="1"/>
    </row>
    <row r="994" spans="15:21" ht="15.75" customHeight="1" x14ac:dyDescent="0.25">
      <c r="O994" s="2"/>
      <c r="U994" s="1"/>
    </row>
    <row r="995" spans="15:21" ht="15.75" customHeight="1" x14ac:dyDescent="0.25">
      <c r="O995" s="2"/>
      <c r="U995" s="1"/>
    </row>
    <row r="996" spans="15:21" ht="15.75" customHeight="1" x14ac:dyDescent="0.25">
      <c r="O996" s="2"/>
      <c r="U996" s="1"/>
    </row>
    <row r="997" spans="15:21" ht="15.75" customHeight="1" x14ac:dyDescent="0.25">
      <c r="O997" s="2"/>
      <c r="U997" s="1"/>
    </row>
    <row r="998" spans="15:21" ht="15.75" customHeight="1" x14ac:dyDescent="0.25">
      <c r="O998" s="2"/>
      <c r="U998" s="1"/>
    </row>
    <row r="999" spans="15:21" ht="15.75" customHeight="1" x14ac:dyDescent="0.25">
      <c r="O999" s="2"/>
      <c r="U999" s="1"/>
    </row>
    <row r="1000" spans="15:21" ht="15.75" customHeight="1" x14ac:dyDescent="0.25">
      <c r="O1000" s="2"/>
      <c r="U1000" s="1"/>
    </row>
  </sheetData>
  <mergeCells count="8">
    <mergeCell ref="P21:P22"/>
    <mergeCell ref="Q21:Q22"/>
    <mergeCell ref="P16:Q16"/>
    <mergeCell ref="A1:Q1"/>
    <mergeCell ref="B3:N3"/>
    <mergeCell ref="P3:Q3"/>
    <mergeCell ref="P5:Q5"/>
    <mergeCell ref="P10:Q10"/>
  </mergeCells>
  <pageMargins left="0.7" right="0.7" top="0.78749999999999998" bottom="0.78749999999999998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B1011"/>
  <sheetViews>
    <sheetView workbookViewId="0">
      <selection sqref="A1:B1"/>
    </sheetView>
  </sheetViews>
  <sheetFormatPr baseColWidth="10" defaultColWidth="14.42578125" defaultRowHeight="15" customHeight="1" x14ac:dyDescent="0.25"/>
  <cols>
    <col min="1" max="1" width="54.28515625" bestFit="1" customWidth="1"/>
    <col min="2" max="2" width="31.28515625" customWidth="1"/>
    <col min="3" max="14" width="10.7109375" customWidth="1"/>
  </cols>
  <sheetData>
    <row r="1" spans="1:2" ht="30" customHeight="1" thickBot="1" x14ac:dyDescent="0.3">
      <c r="A1" s="159" t="s">
        <v>89</v>
      </c>
      <c r="B1" s="160"/>
    </row>
    <row r="2" spans="1:2" ht="15" customHeight="1" x14ac:dyDescent="0.25">
      <c r="A2" s="131" t="s">
        <v>86</v>
      </c>
      <c r="B2" s="132" t="s">
        <v>87</v>
      </c>
    </row>
    <row r="3" spans="1:2" x14ac:dyDescent="0.25">
      <c r="A3" s="133" t="s">
        <v>39</v>
      </c>
      <c r="B3" s="134" t="s">
        <v>91</v>
      </c>
    </row>
    <row r="4" spans="1:2" x14ac:dyDescent="0.25">
      <c r="A4" s="135" t="s">
        <v>73</v>
      </c>
      <c r="B4" s="134" t="s">
        <v>91</v>
      </c>
    </row>
    <row r="5" spans="1:2" x14ac:dyDescent="0.25">
      <c r="A5" s="135" t="s">
        <v>74</v>
      </c>
      <c r="B5" s="134" t="s">
        <v>92</v>
      </c>
    </row>
    <row r="6" spans="1:2" x14ac:dyDescent="0.25">
      <c r="A6" s="136" t="s">
        <v>76</v>
      </c>
      <c r="B6" s="134" t="s">
        <v>92</v>
      </c>
    </row>
    <row r="7" spans="1:2" x14ac:dyDescent="0.25">
      <c r="A7" s="136" t="s">
        <v>77</v>
      </c>
      <c r="B7" s="134" t="s">
        <v>92</v>
      </c>
    </row>
    <row r="8" spans="1:2" x14ac:dyDescent="0.25">
      <c r="A8" s="133" t="s">
        <v>40</v>
      </c>
      <c r="B8" s="134" t="s">
        <v>92</v>
      </c>
    </row>
    <row r="9" spans="1:2" x14ac:dyDescent="0.25">
      <c r="A9" s="135" t="s">
        <v>84</v>
      </c>
      <c r="B9" s="134" t="s">
        <v>92</v>
      </c>
    </row>
    <row r="10" spans="1:2" x14ac:dyDescent="0.25">
      <c r="A10" s="133" t="s">
        <v>41</v>
      </c>
      <c r="B10" s="134" t="s">
        <v>91</v>
      </c>
    </row>
    <row r="11" spans="1:2" x14ac:dyDescent="0.25">
      <c r="A11" s="133" t="s">
        <v>42</v>
      </c>
      <c r="B11" s="134" t="s">
        <v>91</v>
      </c>
    </row>
    <row r="12" spans="1:2" x14ac:dyDescent="0.25">
      <c r="A12" s="133" t="s">
        <v>43</v>
      </c>
      <c r="B12" s="134" t="s">
        <v>91</v>
      </c>
    </row>
    <row r="13" spans="1:2" x14ac:dyDescent="0.25">
      <c r="A13" s="133" t="s">
        <v>44</v>
      </c>
      <c r="B13" s="134" t="s">
        <v>92</v>
      </c>
    </row>
    <row r="14" spans="1:2" x14ac:dyDescent="0.25">
      <c r="A14" s="136" t="s">
        <v>78</v>
      </c>
      <c r="B14" s="134" t="s">
        <v>92</v>
      </c>
    </row>
    <row r="15" spans="1:2" x14ac:dyDescent="0.25">
      <c r="A15" s="136" t="s">
        <v>79</v>
      </c>
      <c r="B15" s="134" t="s">
        <v>92</v>
      </c>
    </row>
    <row r="16" spans="1:2" x14ac:dyDescent="0.25">
      <c r="A16" s="133" t="s">
        <v>45</v>
      </c>
      <c r="B16" s="134" t="s">
        <v>92</v>
      </c>
    </row>
    <row r="17" spans="1:2" x14ac:dyDescent="0.25">
      <c r="A17" s="133" t="s">
        <v>46</v>
      </c>
      <c r="B17" s="134" t="s">
        <v>92</v>
      </c>
    </row>
    <row r="18" spans="1:2" x14ac:dyDescent="0.25">
      <c r="A18" s="133" t="s">
        <v>47</v>
      </c>
      <c r="B18" s="134" t="s">
        <v>92</v>
      </c>
    </row>
    <row r="19" spans="1:2" x14ac:dyDescent="0.25">
      <c r="A19" s="136" t="s">
        <v>80</v>
      </c>
      <c r="B19" s="134" t="s">
        <v>92</v>
      </c>
    </row>
    <row r="20" spans="1:2" x14ac:dyDescent="0.25">
      <c r="A20" s="136" t="s">
        <v>81</v>
      </c>
      <c r="B20" s="134" t="s">
        <v>92</v>
      </c>
    </row>
    <row r="21" spans="1:2" x14ac:dyDescent="0.25">
      <c r="A21" s="136" t="s">
        <v>82</v>
      </c>
      <c r="B21" s="134" t="s">
        <v>92</v>
      </c>
    </row>
    <row r="22" spans="1:2" x14ac:dyDescent="0.25">
      <c r="A22" s="133" t="s">
        <v>48</v>
      </c>
      <c r="B22" s="134" t="s">
        <v>92</v>
      </c>
    </row>
    <row r="23" spans="1:2" x14ac:dyDescent="0.25">
      <c r="A23" s="133" t="s">
        <v>49</v>
      </c>
      <c r="B23" s="134" t="s">
        <v>91</v>
      </c>
    </row>
    <row r="24" spans="1:2" x14ac:dyDescent="0.25">
      <c r="A24" s="135" t="s">
        <v>50</v>
      </c>
      <c r="B24" s="134" t="s">
        <v>92</v>
      </c>
    </row>
    <row r="25" spans="1:2" x14ac:dyDescent="0.25">
      <c r="A25" s="133" t="s">
        <v>51</v>
      </c>
      <c r="B25" s="134" t="s">
        <v>92</v>
      </c>
    </row>
    <row r="26" spans="1:2" x14ac:dyDescent="0.25">
      <c r="A26" s="133" t="s">
        <v>52</v>
      </c>
      <c r="B26" s="134" t="s">
        <v>92</v>
      </c>
    </row>
    <row r="27" spans="1:2" x14ac:dyDescent="0.25">
      <c r="A27" s="136" t="s">
        <v>83</v>
      </c>
      <c r="B27" s="134" t="s">
        <v>92</v>
      </c>
    </row>
    <row r="28" spans="1:2" x14ac:dyDescent="0.25">
      <c r="A28" s="133" t="s">
        <v>53</v>
      </c>
      <c r="B28" s="134" t="s">
        <v>91</v>
      </c>
    </row>
    <row r="29" spans="1:2" x14ac:dyDescent="0.25">
      <c r="A29" s="133" t="s">
        <v>54</v>
      </c>
      <c r="B29" s="134" t="s">
        <v>92</v>
      </c>
    </row>
    <row r="30" spans="1:2" x14ac:dyDescent="0.25">
      <c r="A30" s="135" t="s">
        <v>55</v>
      </c>
      <c r="B30" s="134" t="s">
        <v>92</v>
      </c>
    </row>
    <row r="31" spans="1:2" ht="15.75" customHeight="1" x14ac:dyDescent="0.25">
      <c r="A31" s="133" t="s">
        <v>56</v>
      </c>
      <c r="B31" s="134" t="s">
        <v>91</v>
      </c>
    </row>
    <row r="32" spans="1:2" ht="15.75" customHeight="1" x14ac:dyDescent="0.25">
      <c r="A32" s="133" t="s">
        <v>57</v>
      </c>
      <c r="B32" s="134" t="s">
        <v>92</v>
      </c>
    </row>
    <row r="33" spans="1:2" ht="15.75" customHeight="1" x14ac:dyDescent="0.25">
      <c r="A33" s="136" t="s">
        <v>85</v>
      </c>
      <c r="B33" s="134" t="s">
        <v>91</v>
      </c>
    </row>
    <row r="34" spans="1:2" ht="15.75" customHeight="1" x14ac:dyDescent="0.25">
      <c r="A34" s="135" t="s">
        <v>75</v>
      </c>
      <c r="B34" s="134" t="s">
        <v>92</v>
      </c>
    </row>
    <row r="35" spans="1:2" ht="15.75" customHeight="1" x14ac:dyDescent="0.25">
      <c r="A35" s="133" t="s">
        <v>58</v>
      </c>
      <c r="B35" s="134" t="s">
        <v>92</v>
      </c>
    </row>
    <row r="36" spans="1:2" ht="15.75" customHeight="1" x14ac:dyDescent="0.25">
      <c r="A36" s="133" t="s">
        <v>59</v>
      </c>
      <c r="B36" s="134" t="s">
        <v>92</v>
      </c>
    </row>
    <row r="37" spans="1:2" ht="15.75" customHeight="1" x14ac:dyDescent="0.25">
      <c r="A37" s="133" t="s">
        <v>60</v>
      </c>
      <c r="B37" s="134" t="s">
        <v>92</v>
      </c>
    </row>
    <row r="38" spans="1:2" ht="15.75" customHeight="1" thickBot="1" x14ac:dyDescent="0.3">
      <c r="A38" s="137" t="s">
        <v>61</v>
      </c>
      <c r="B38" s="138" t="s">
        <v>92</v>
      </c>
    </row>
    <row r="39" spans="1:2" ht="15.75" customHeight="1" x14ac:dyDescent="0.25"/>
    <row r="40" spans="1:2" ht="15.75" customHeight="1" x14ac:dyDescent="0.25"/>
    <row r="41" spans="1:2" ht="15.75" customHeight="1" x14ac:dyDescent="0.25"/>
    <row r="42" spans="1:2" ht="15.75" customHeight="1" x14ac:dyDescent="0.25"/>
    <row r="43" spans="1:2" ht="15.75" customHeight="1" x14ac:dyDescent="0.25"/>
    <row r="44" spans="1:2" ht="15.75" customHeight="1" x14ac:dyDescent="0.25"/>
    <row r="45" spans="1:2" ht="15.75" customHeight="1" x14ac:dyDescent="0.25"/>
    <row r="46" spans="1:2" ht="15.75" customHeight="1" x14ac:dyDescent="0.25"/>
    <row r="47" spans="1:2" ht="15.75" customHeight="1" x14ac:dyDescent="0.25"/>
    <row r="48" spans="1: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</sheetData>
  <sortState xmlns:xlrd2="http://schemas.microsoft.com/office/spreadsheetml/2017/richdata2" ref="B3:B38">
    <sortCondition ref="B3:B38"/>
  </sortState>
  <mergeCells count="1">
    <mergeCell ref="A1:B1"/>
  </mergeCells>
  <pageMargins left="0.7" right="0.7" top="0.78740157499999996" bottom="0.78740157499999996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6C906-A81E-460C-B09F-80F73446E7E6}">
  <sheetPr>
    <tabColor theme="9" tint="0.39997558519241921"/>
  </sheetPr>
  <dimension ref="A1:B14"/>
  <sheetViews>
    <sheetView workbookViewId="0">
      <selection sqref="A1:B1"/>
    </sheetView>
  </sheetViews>
  <sheetFormatPr baseColWidth="10" defaultRowHeight="15" x14ac:dyDescent="0.25"/>
  <cols>
    <col min="1" max="1" width="19.42578125" customWidth="1"/>
    <col min="2" max="2" width="84" customWidth="1"/>
  </cols>
  <sheetData>
    <row r="1" spans="1:2" ht="30" customHeight="1" x14ac:dyDescent="0.25">
      <c r="A1" s="159" t="s">
        <v>90</v>
      </c>
      <c r="B1" s="160"/>
    </row>
    <row r="2" spans="1:2" x14ac:dyDescent="0.25">
      <c r="A2" s="143" t="s">
        <v>100</v>
      </c>
      <c r="B2" s="144" t="s">
        <v>101</v>
      </c>
    </row>
    <row r="3" spans="1:2" ht="30" x14ac:dyDescent="0.25">
      <c r="A3" s="141" t="s">
        <v>99</v>
      </c>
      <c r="B3" s="142" t="s">
        <v>102</v>
      </c>
    </row>
    <row r="4" spans="1:2" ht="45" x14ac:dyDescent="0.25">
      <c r="A4" s="141" t="s">
        <v>105</v>
      </c>
      <c r="B4" s="142" t="s">
        <v>108</v>
      </c>
    </row>
    <row r="5" spans="1:2" ht="120" x14ac:dyDescent="0.25">
      <c r="A5" s="141" t="s">
        <v>106</v>
      </c>
      <c r="B5" s="142" t="s">
        <v>109</v>
      </c>
    </row>
    <row r="6" spans="1:2" ht="49.5" customHeight="1" x14ac:dyDescent="0.25">
      <c r="A6" s="141" t="s">
        <v>103</v>
      </c>
      <c r="B6" s="142" t="s">
        <v>110</v>
      </c>
    </row>
    <row r="7" spans="1:2" ht="33.6" customHeight="1" x14ac:dyDescent="0.25">
      <c r="A7" s="141" t="s">
        <v>104</v>
      </c>
      <c r="B7" s="142" t="s">
        <v>107</v>
      </c>
    </row>
    <row r="8" spans="1:2" x14ac:dyDescent="0.25">
      <c r="A8" s="139"/>
      <c r="B8" s="140"/>
    </row>
    <row r="9" spans="1:2" x14ac:dyDescent="0.25">
      <c r="A9" s="139"/>
      <c r="B9" s="140"/>
    </row>
    <row r="10" spans="1:2" x14ac:dyDescent="0.25">
      <c r="A10" s="139"/>
      <c r="B10" s="140"/>
    </row>
    <row r="11" spans="1:2" x14ac:dyDescent="0.25">
      <c r="A11" s="139"/>
      <c r="B11" s="140"/>
    </row>
    <row r="12" spans="1:2" x14ac:dyDescent="0.25">
      <c r="A12" s="139"/>
      <c r="B12" s="140"/>
    </row>
    <row r="13" spans="1:2" x14ac:dyDescent="0.25">
      <c r="B13" s="43"/>
    </row>
    <row r="14" spans="1:2" x14ac:dyDescent="0.25">
      <c r="B14" s="43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Wissenschaftspakete 2023</vt:lpstr>
      <vt:lpstr>Partnerverlage</vt:lpstr>
      <vt:lpstr>Konditionen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Riexinger, Melanie</dc:creator>
  <cp:lastModifiedBy>claudia Heine</cp:lastModifiedBy>
  <dcterms:created xsi:type="dcterms:W3CDTF">2022-09-27T15:57:20Z</dcterms:created>
  <dcterms:modified xsi:type="dcterms:W3CDTF">2022-10-05T05:32:09Z</dcterms:modified>
</cp:coreProperties>
</file>